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<sst xmlns="http://schemas.openxmlformats.org/spreadsheetml/2006/main" count="370" uniqueCount="299">
  <si>
    <t xml:space="preserve">Форма № 3-НКРЕКП-газ-якість-розподіл (квартальна)</t>
  </si>
  <si>
    <t xml:space="preserve">ЗАТВЕРДЖЕНО</t>
  </si>
  <si>
    <t xml:space="preserve">Постанова Національної комісії, що здійснює державне регулювання у сферах енергетики та комунальних послуг</t>
  </si>
  <si>
    <t xml:space="preserve">10.11.2022 № 1416</t>
  </si>
  <si>
    <t xml:space="preserve"> ЗВІТНІСТЬ</t>
  </si>
  <si>
    <t xml:space="preserve">Звіт щодо показників комерційної якості надання послуг розподілу природного газу та надання компенсацій споживачам</t>
  </si>
  <si>
    <t xml:space="preserve">за</t>
  </si>
  <si>
    <t xml:space="preserve">ІІІ</t>
  </si>
  <si>
    <t xml:space="preserve">квартал</t>
  </si>
  <si>
    <t xml:space="preserve">2024</t>
  </si>
  <si>
    <t xml:space="preserve">року</t>
  </si>
  <si>
    <t xml:space="preserve">Подають</t>
  </si>
  <si>
    <t xml:space="preserve">Строк надання</t>
  </si>
  <si>
    <t xml:space="preserve">Суб'єкти господарювання, що мають ліцензію на провадження господарської діяльності з розподілу природного газу, –</t>
  </si>
  <si>
    <t xml:space="preserve">До 30 числа місяця, наступного за звітним періодом</t>
  </si>
  <si>
    <t xml:space="preserve">Національній комісії, що здійснює державне регулювання у сферах енергетики та комунальних послуг</t>
  </si>
  <si>
    <t xml:space="preserve">Респондент:</t>
  </si>
  <si>
    <t xml:space="preserve">Найменування суб'єкта господарювання:</t>
  </si>
  <si>
    <t xml:space="preserve">ДНІПРОВСЬКА ФІЛІЯ ТОВ «ГАЗОРОЗПОДІЛЬНІ МЕРЕЖІ УКРАЇНИ»</t>
  </si>
  <si>
    <t xml:space="preserve">Офіційний вебсайт:</t>
  </si>
  <si>
    <t xml:space="preserve">dp.grmu.com.ua</t>
  </si>
  <si>
    <t xml:space="preserve">Код ЄДРПОУ:</t>
  </si>
  <si>
    <t xml:space="preserve">45087207</t>
  </si>
  <si>
    <t xml:space="preserve">Енергетичний ідентифікаційний код (EIC) учасника ринку:</t>
  </si>
  <si>
    <t xml:space="preserve">56XO000192F5R00X</t>
  </si>
  <si>
    <t xml:space="preserve">Місцезнаходження:</t>
  </si>
  <si>
    <t xml:space="preserve">(поштовий індекс, область/Автономна Республіка Крим, район, населений пункт, вулиця/провулок, площа тощо, № будинку/корпусу, № офісу)</t>
  </si>
  <si>
    <t xml:space="preserve">Розділ І. Інформація щодо показників комерційної якості надання послуг розподілу природного газу</t>
  </si>
  <si>
    <t xml:space="preserve">Код послуги</t>
  </si>
  <si>
    <t xml:space="preserve">Причини звернення відповідно до переліку</t>
  </si>
  <si>
    <t xml:space="preserve">Код рядка</t>
  </si>
  <si>
    <t xml:space="preserve">Загальна кількість за квартал, шт.</t>
  </si>
  <si>
    <t xml:space="preserve">Строк виконання послуги відповідно до законодавства</t>
  </si>
  <si>
    <t xml:space="preserve">Середній фактичний строк виконання послуги</t>
  </si>
  <si>
    <t xml:space="preserve">Кількість послуг (фактичний строк виконання яких був більший ніж зазначено у графі 2), шт.</t>
  </si>
  <si>
    <t xml:space="preserve">Відсоток послуг, наданих з перевищенням   установленого строку виконання, %</t>
  </si>
  <si>
    <t xml:space="preserve">А</t>
  </si>
  <si>
    <t xml:space="preserve">Б</t>
  </si>
  <si>
    <t xml:space="preserve">В</t>
  </si>
  <si>
    <t xml:space="preserve">S1</t>
  </si>
  <si>
    <t xml:space="preserve"> Приєднання об'єктів замовників (технічний доступ) до ГРМ, у тому числі:</t>
  </si>
  <si>
    <t xml:space="preserve">005</t>
  </si>
  <si>
    <t xml:space="preserve">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</si>
  <si>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</si>
  <si>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 xml:space="preserve">010</t>
  </si>
  <si>
    <t xml:space="preserve">10 роб. днів</t>
  </si>
  <si>
    <t xml:space="preserve">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</si>
  <si>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</si>
  <si>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 xml:space="preserve">015</t>
  </si>
  <si>
    <t xml:space="preserve">S1.3</t>
  </si>
  <si>
    <t xml:space="preserve">    надання замовнику вихідних даних (документів), які необхідні для проведення гідравлічного розрахунку (п. 3 гл. 1 розділу V*)</t>
  </si>
  <si>
    <t xml:space="preserve">020</t>
  </si>
  <si>
    <t xml:space="preserve">S1.4</t>
  </si>
  <si>
    <t xml:space="preserve">    надання проєкту договору на приєднання, проєкту технічних умов приєднання та відповідних рахунків щодо їх оплати (п. 2 гл. 2 розділу V*)</t>
  </si>
  <si>
    <t xml:space="preserve">025</t>
  </si>
  <si>
    <t xml:space="preserve">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</si>
  <si>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</si>
  <si>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 xml:space="preserve">030</t>
  </si>
  <si>
    <t xml:space="preserve">15 днів</t>
  </si>
  <si>
    <t xml:space="preserve">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</si>
  <si>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</si>
  <si>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 xml:space="preserve">035</t>
  </si>
  <si>
    <t xml:space="preserve">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</si>
  <si>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</si>
  <si>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 xml:space="preserve">040</t>
  </si>
  <si>
    <t xml:space="preserve">S1.8</t>
  </si>
  <si>
    <t xml:space="preserve">    надання послуги з приєднання до газорозподільної системи (п. 2 гл. 2 розділу V*)</t>
  </si>
  <si>
    <t xml:space="preserve">045</t>
  </si>
  <si>
    <t xml:space="preserve">протягом строку, визначеного договором на приєднання до ГРМ</t>
  </si>
  <si>
    <t xml:space="preserve">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</si>
  <si>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</si>
  <si>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 xml:space="preserve">050</t>
  </si>
  <si>
    <t xml:space="preserve">S1.9.1</t>
  </si>
  <si>
    <t xml:space="preserve">        у міській місцевості </t>
  </si>
  <si>
    <t xml:space="preserve">055</t>
  </si>
  <si>
    <t xml:space="preserve">10 роб. днів (якщо договором на приєднання не встановлений більш пізній термін)</t>
  </si>
  <si>
    <t xml:space="preserve">S1.9.2</t>
  </si>
  <si>
    <t xml:space="preserve">        у сільській місцевості</t>
  </si>
  <si>
    <t xml:space="preserve">060</t>
  </si>
  <si>
    <t xml:space="preserve">15 роб. днів (якщо договором на приєднання не встановлений більш пізній термін)</t>
  </si>
  <si>
    <t xml:space="preserve">S1.10</t>
  </si>
  <si>
    <t xml:space="preserve">    пуск газу в газові мережі внутрішнього газопостачання, у тому числі (п. 9 гл. 2 розділу V*):</t>
  </si>
  <si>
    <t xml:space="preserve">065</t>
  </si>
  <si>
    <t xml:space="preserve">S1.10.1</t>
  </si>
  <si>
    <t xml:space="preserve">070</t>
  </si>
  <si>
    <t xml:space="preserve">5 роб. днів</t>
  </si>
  <si>
    <t xml:space="preserve">S1.10.2</t>
  </si>
  <si>
    <t xml:space="preserve">075</t>
  </si>
  <si>
    <t xml:space="preserve">S2</t>
  </si>
  <si>
    <t xml:space="preserve">Комерційні умови доступу до газорозподільної системи:</t>
  </si>
  <si>
    <t xml:space="preserve">080</t>
  </si>
  <si>
    <t xml:space="preserve">S2.1</t>
  </si>
  <si>
    <t xml:space="preserve">    надання письмової форми договору розподілу природного газу, підписаного уповноваженою особою Оператора ГРМ (п. 4 гл. 3 розділу VI*)</t>
  </si>
  <si>
    <t xml:space="preserve">085</t>
  </si>
  <si>
    <t xml:space="preserve">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</si>
  <si>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</si>
  <si>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 xml:space="preserve">090</t>
  </si>
  <si>
    <t xml:space="preserve">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</si>
  <si>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</si>
  <si>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 xml:space="preserve">095</t>
  </si>
  <si>
    <t xml:space="preserve">S2.4</t>
  </si>
  <si>
    <t xml:space="preserve">    повернення суми переплати споживачу за послугу розподілу природного газу (п. 6.6 розділу VI**)</t>
  </si>
  <si>
    <t xml:space="preserve">100</t>
  </si>
  <si>
    <t xml:space="preserve">S3</t>
  </si>
  <si>
    <t xml:space="preserve">Припинення/відновлення газопостачання:</t>
  </si>
  <si>
    <t xml:space="preserve">105</t>
  </si>
  <si>
    <t xml:space="preserve">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</si>
  <si>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</si>
  <si>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 xml:space="preserve">110</t>
  </si>
  <si>
    <t xml:space="preserve">не менше ніж за 3 дні до дати припинення</t>
  </si>
  <si>
    <t xml:space="preserve">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</si>
  <si>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</si>
  <si>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 xml:space="preserve">115</t>
  </si>
  <si>
    <t xml:space="preserve">S3.2.1</t>
  </si>
  <si>
    <t xml:space="preserve">        у міській місцевості</t>
  </si>
  <si>
    <t xml:space="preserve">120</t>
  </si>
  <si>
    <t xml:space="preserve">2 роб. дні</t>
  </si>
  <si>
    <t xml:space="preserve">S3.2.2</t>
  </si>
  <si>
    <t xml:space="preserve">125</t>
  </si>
  <si>
    <t xml:space="preserve">5 днів</t>
  </si>
  <si>
    <t xml:space="preserve">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</si>
  <si>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</si>
  <si>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 xml:space="preserve">130</t>
  </si>
  <si>
    <t xml:space="preserve">S3.3.1</t>
  </si>
  <si>
    <t xml:space="preserve">135</t>
  </si>
  <si>
    <t xml:space="preserve">S3.3.2</t>
  </si>
  <si>
    <t xml:space="preserve">140</t>
  </si>
  <si>
    <t xml:space="preserve">S4</t>
  </si>
  <si>
    <t xml:space="preserve">Якість газу в газорозподільних системах:</t>
  </si>
  <si>
    <t xml:space="preserve">145</t>
  </si>
  <si>
    <t xml:space="preserve">S4.1</t>
  </si>
  <si>
    <t xml:space="preserve">   перевірка величини тиску та/або якісних показників газу, у тому числі (п. 5 гл. 2 розділу VIII*):</t>
  </si>
  <si>
    <t xml:space="preserve">150</t>
  </si>
  <si>
    <t xml:space="preserve">S4.1.1</t>
  </si>
  <si>
    <t xml:space="preserve">155</t>
  </si>
  <si>
    <t xml:space="preserve">S4.1.2</t>
  </si>
  <si>
    <t xml:space="preserve">160</t>
  </si>
  <si>
    <t xml:space="preserve">S4.2</t>
  </si>
  <si>
    <t xml:space="preserve">    надання підтвердних документів щодо ФХП природного газу (п. 5 гл. 2 розділу VIII*)</t>
  </si>
  <si>
    <t xml:space="preserve">165</t>
  </si>
  <si>
    <t xml:space="preserve">S5</t>
  </si>
  <si>
    <t xml:space="preserve">Комерційний та приладовий облік природного газу:</t>
  </si>
  <si>
    <t xml:space="preserve">170</t>
  </si>
  <si>
    <t xml:space="preserve">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</si>
  <si>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</si>
  <si>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 xml:space="preserve">175</t>
  </si>
  <si>
    <t xml:space="preserve">15 роб. днів</t>
  </si>
  <si>
    <t xml:space="preserve">S5.2</t>
  </si>
  <si>
    <t xml:space="preserve">    позачергова або експертна повірка ЗВТ, якщо ініціатором був споживач, та у випадку її проведення Оператором ГРМ (п. 5 гл. 11 розділу X*)</t>
  </si>
  <si>
    <t xml:space="preserve">180</t>
  </si>
  <si>
    <t xml:space="preserve">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</si>
  <si>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</si>
  <si>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 xml:space="preserve">185</t>
  </si>
  <si>
    <t xml:space="preserve">S6</t>
  </si>
  <si>
    <t xml:space="preserve">Розгляд письмового звернення споживача (у тому числі електронного звернення побутового споживача) (стаття 20***, пп. 23 п. 2.2 гл. 2****), зокрема:</t>
  </si>
  <si>
    <t xml:space="preserve">190</t>
  </si>
  <si>
    <t xml:space="preserve">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</si>
  <si>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</si>
  <si>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195</t>
  </si>
  <si>
    <t xml:space="preserve">30 днів</t>
  </si>
  <si>
    <t xml:space="preserve">S6.2</t>
  </si>
  <si>
    <t xml:space="preserve">    для звернень щодо правильності рахунка/нарахувань за послуги розподілу природного газу</t>
  </si>
  <si>
    <t xml:space="preserve">200</t>
  </si>
  <si>
    <t xml:space="preserve">S6.3</t>
  </si>
  <si>
    <t xml:space="preserve">    для звернень щодо припинення/обмеження газопостачання (розподілу природного газу) на об’єкт споживача</t>
  </si>
  <si>
    <t xml:space="preserve">205</t>
  </si>
  <si>
    <t xml:space="preserve">S7</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</si>
  <si>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</si>
  <si>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 xml:space="preserve">210</t>
  </si>
  <si>
    <t xml:space="preserve">2 місяці</t>
  </si>
  <si>
    <t xml:space="preserve">Разом</t>
  </si>
  <si>
    <t xml:space="preserve">215</t>
  </si>
  <si>
    <t xml:space="preserve">продовження форми № 3-НКРЕКП-якість-розподіл (квартальна)</t>
  </si>
  <si>
    <t xml:space="preserve">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</si>
  <si>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 xml:space="preserve">Підпункт пункту 2.2 глави 2 Стандартів та вимог****</t>
  </si>
  <si>
    <t xml:space="preserve">Мінімальний стандарт якості послуг розподілу природного газу</t>
  </si>
  <si>
    <t xml:space="preserve">Сума компенсацій, надана споживачам, грн </t>
  </si>
  <si>
    <t xml:space="preserve">Кількість випадків надання компенсації споживачам (замовникам)</t>
  </si>
  <si>
    <t xml:space="preserve">Г</t>
  </si>
  <si>
    <t xml:space="preserve">Пп. 1</t>
  </si>
  <si>
    <t xml:space="preserve">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</si>
  <si>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 xml:space="preserve">220</t>
  </si>
  <si>
    <t xml:space="preserve">Пп. 2</t>
  </si>
  <si>
    <t xml:space="preserve">Надання замовнику рахунка на оплату за надання вихідних даних (документів), які необхідні для проведення гідравлічного розрахунку</t>
  </si>
  <si>
    <t xml:space="preserve">225</t>
  </si>
  <si>
    <t xml:space="preserve">Пп. 3</t>
  </si>
  <si>
    <t xml:space="preserve">Надання замовнику вихідних даних (документів), які необхідні для проведення гідравлічного розрахунку</t>
  </si>
  <si>
    <t xml:space="preserve">230</t>
  </si>
  <si>
    <t xml:space="preserve">Пп. 4</t>
  </si>
  <si>
    <t xml:space="preserve">Надання проєкту договору на приєднання, проєкту технічних умов приєднання та відповідних рахунків щодо їх оплати</t>
  </si>
  <si>
    <t xml:space="preserve">235</t>
  </si>
  <si>
    <t xml:space="preserve">Пп. 5</t>
  </si>
  <si>
    <t xml:space="preserve">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</si>
  <si>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 xml:space="preserve">240</t>
  </si>
  <si>
    <t xml:space="preserve">Пп. 6</t>
  </si>
  <si>
    <t xml:space="preserve">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</si>
  <si>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 xml:space="preserve">245</t>
  </si>
  <si>
    <t xml:space="preserve">Пп. 7</t>
  </si>
  <si>
    <t xml:space="preserve">Погодження проєкту внутрішнього газопостачання в частині організації вузла обліку або надання вичерпного переліку зауважень до нього</t>
  </si>
  <si>
    <t xml:space="preserve">250</t>
  </si>
  <si>
    <t xml:space="preserve">Пп. 8</t>
  </si>
  <si>
    <t xml:space="preserve">Надання послуги з приєднання до газорозподільної системи</t>
  </si>
  <si>
    <t xml:space="preserve">255</t>
  </si>
  <si>
    <t xml:space="preserve">Пп. 9</t>
  </si>
  <si>
    <t xml:space="preserve">Забезпечення підключення об’єкта замовника до ГРМ (фізичне з’єднання газових мереж зовнішнього та внутрішнього газопостачання)</t>
  </si>
  <si>
    <t xml:space="preserve">260</t>
  </si>
  <si>
    <t xml:space="preserve">Пп. 9 абз. 2</t>
  </si>
  <si>
    <t xml:space="preserve">у міській місцевості</t>
  </si>
  <si>
    <t xml:space="preserve">265</t>
  </si>
  <si>
    <t xml:space="preserve">Пп. 9 абз. 3</t>
  </si>
  <si>
    <t xml:space="preserve">у сільській місцевості</t>
  </si>
  <si>
    <t xml:space="preserve">270</t>
  </si>
  <si>
    <t xml:space="preserve">Пп. 10</t>
  </si>
  <si>
    <t xml:space="preserve">Пуск газу в газові мережі внутрішнього газопостачання</t>
  </si>
  <si>
    <t xml:space="preserve">275</t>
  </si>
  <si>
    <t xml:space="preserve">Пп. 10 абз. 2</t>
  </si>
  <si>
    <t xml:space="preserve">280</t>
  </si>
  <si>
    <t xml:space="preserve">Пп. 10 абз. 3</t>
  </si>
  <si>
    <t xml:space="preserve">285</t>
  </si>
  <si>
    <t xml:space="preserve">Пп. 11</t>
  </si>
  <si>
    <t xml:space="preserve">Надання письмової форми договору розподілу природного газу, підписаного уповноваженою особою Оператора ГРМ</t>
  </si>
  <si>
    <t xml:space="preserve">290</t>
  </si>
  <si>
    <t xml:space="preserve">Пп. 12</t>
  </si>
  <si>
    <t xml:space="preserve">Надання повідомлення споживачу про коригування персоніфікованих даних споживача, що зазначені у договорі розподілу природного газу</t>
  </si>
  <si>
    <t xml:space="preserve">295</t>
  </si>
  <si>
    <t xml:space="preserve">Пп. 13</t>
  </si>
  <si>
    <t xml:space="preserve">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</si>
  <si>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 xml:space="preserve">300</t>
  </si>
  <si>
    <t xml:space="preserve">Пп. 14</t>
  </si>
  <si>
    <t xml:space="preserve">Повернення суми переплати споживачу за послугу з розподілу природного газу</t>
  </si>
  <si>
    <t xml:space="preserve">305</t>
  </si>
  <si>
    <t xml:space="preserve">Пп. 15</t>
  </si>
  <si>
    <t xml:space="preserve">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</si>
  <si>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 xml:space="preserve">310</t>
  </si>
  <si>
    <t xml:space="preserve">Пп. 16</t>
  </si>
  <si>
    <t xml:space="preserve">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</si>
  <si>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 xml:space="preserve">315</t>
  </si>
  <si>
    <t xml:space="preserve">Пп. 16 абз. 2</t>
  </si>
  <si>
    <t xml:space="preserve">320</t>
  </si>
  <si>
    <t xml:space="preserve">Пп. 16 абз. 3</t>
  </si>
  <si>
    <t xml:space="preserve">325</t>
  </si>
  <si>
    <t xml:space="preserve">Пп. 17</t>
  </si>
  <si>
    <t xml:space="preserve">Тимчасове припинення розподілу природного газу побутового споживача, який не забезпечений лічильником газу</t>
  </si>
  <si>
    <t xml:space="preserve">330</t>
  </si>
  <si>
    <t xml:space="preserve">Пп. 17 абз. 2</t>
  </si>
  <si>
    <t xml:space="preserve">335</t>
  </si>
  <si>
    <t xml:space="preserve">Пп. 17 абз. 3</t>
  </si>
  <si>
    <t xml:space="preserve">340</t>
  </si>
  <si>
    <t xml:space="preserve">Пп. 18</t>
  </si>
  <si>
    <t xml:space="preserve">Перевірка величини тиску та/або якісних показників газу</t>
  </si>
  <si>
    <t xml:space="preserve">345</t>
  </si>
  <si>
    <t xml:space="preserve">Пп. 18 абз. 2</t>
  </si>
  <si>
    <t xml:space="preserve">350</t>
  </si>
  <si>
    <t xml:space="preserve">Пп. 18 абз. 3</t>
  </si>
  <si>
    <t xml:space="preserve">355</t>
  </si>
  <si>
    <t xml:space="preserve">Пп. 19</t>
  </si>
  <si>
    <t xml:space="preserve">Надання підтвердних документів щодо ФХП природного газу</t>
  </si>
  <si>
    <t xml:space="preserve">360</t>
  </si>
  <si>
    <t xml:space="preserve">Пп. 20</t>
  </si>
  <si>
    <t xml:space="preserve">Звіряння фактично використаних об'єктом побутового споживача об'ємів природного газу із складанням відповідного акта</t>
  </si>
  <si>
    <t xml:space="preserve">365</t>
  </si>
  <si>
    <t xml:space="preserve">Пп. 21</t>
  </si>
  <si>
    <t xml:space="preserve">Позачергова або експертна повірка ЗВТ, якщо її ініціатором є споживач, та у випадку її проведення Оператором ГРМ</t>
  </si>
  <si>
    <t xml:space="preserve">370</t>
  </si>
  <si>
    <t xml:space="preserve">Пп. 22</t>
  </si>
  <si>
    <t xml:space="preserve">Експертиза ЗВТ та/або пломби, ініційована споживачем (крім випадку проведення експертизи ЗВТ та/або пломби суб'єктами судово-експертної діяльності)</t>
  </si>
  <si>
    <t xml:space="preserve">375</t>
  </si>
  <si>
    <t xml:space="preserve">Пп. 23</t>
  </si>
  <si>
    <t xml:space="preserve">Розгляд письмового звернення споживача (у тому числі електронного звернення побутового споживача)</t>
  </si>
  <si>
    <t xml:space="preserve">380</t>
  </si>
  <si>
    <t xml:space="preserve">Пп. 23 абз. 2</t>
  </si>
  <si>
    <t xml:space="preserve">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</si>
  <si>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385</t>
  </si>
  <si>
    <t xml:space="preserve">Пп. 23 абз. 3</t>
  </si>
  <si>
    <t xml:space="preserve">для звернень щодо правильності рахунка/нарахувань за послуги розподілу природного газу</t>
  </si>
  <si>
    <t xml:space="preserve">390</t>
  </si>
  <si>
    <t xml:space="preserve">Пп. 23 абз. 4</t>
  </si>
  <si>
    <t xml:space="preserve">для звернень щодо припинення/обмеження газопостачання (розподілу природного газу) на об’єкт споживача</t>
  </si>
  <si>
    <t xml:space="preserve">395</t>
  </si>
  <si>
    <t xml:space="preserve">Пп. 24</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</si>
  <si>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</si>
  <si>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 xml:space="preserve">400</t>
  </si>
  <si>
    <t xml:space="preserve">405</t>
  </si>
  <si>
    <t xml:space="preserve">*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</si>
  <si>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</si>
  <si>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xml:space="preserve">**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</si>
  <si>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</si>
  <si>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xml:space="preserve">*** Закон України «Про звернення громадян».</t>
  </si>
  <si>
    <t xml:space="preserve">****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</si>
  <si>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 xml:space="preserve">Керівник  (власник) суб'єкта господарювання</t>
  </si>
  <si>
    <t xml:space="preserve">Богдан ПОП'ЮК</t>
  </si>
  <si>
    <t xml:space="preserve">(П. І. Б.)</t>
  </si>
  <si>
    <t xml:space="preserve">Виконавець</t>
  </si>
  <si>
    <t xml:space="preserve">Ольга ЛОМАКІНА</t>
  </si>
  <si>
    <t xml:space="preserve">Телефон:</t>
  </si>
  <si>
    <t xml:space="preserve">(056) 787-81-13</t>
  </si>
  <si>
    <t xml:space="preserve">Факс:</t>
  </si>
  <si>
    <t xml:space="preserve">Електронна пошта:</t>
  </si>
  <si>
    <t xml:space="preserve">office.dp@grmu.com.ua</t>
  </si>
</sst>
</file>

<file path=xl/styles.xml><?xml version="1.0" encoding="utf-8"?>
<styleSheet xmlns="http://schemas.openxmlformats.org/spreadsheetml/2006/main">
  <numFmts count="7">
    <numFmt numFmtId="164" formatCode="General"/>
    <numFmt numFmtId="165" formatCode="@"/>
    <numFmt numFmtId="166" formatCode="0"/>
    <numFmt numFmtId="167" formatCode="0.00"/>
    <numFmt numFmtId="168" formatCode="#,###"/>
    <numFmt numFmtId="169" formatCode="0.00%"/>
    <numFmt numFmtId="170" formatCode="_-* #,##0.00_-;\-* #,##0.00_-;_-* \-??_-;_-@_-"/>
  </numFmts>
  <fonts count="20">
    <font>
      <sz val="11"/>
      <color theme="1"/>
      <name val="Calibri"/>
      <family val="2"/>
      <charset val="1"/>
    </font>
    <font>
      <sz val="10"/>
      <name val="Arial"/>
      <family val="0"/>
      <charset val="204"/>
    </font>
    <font>
      <sz val="10"/>
      <name val="Arial"/>
      <family val="0"/>
      <charset val="204"/>
    </font>
    <font>
      <sz val="10"/>
      <name val="Arial"/>
      <family val="0"/>
      <charset val="204"/>
    </font>
    <font>
      <sz val="9"/>
      <name val="Arial Cyr"/>
      <family val="0"/>
      <charset val="204"/>
    </font>
    <font>
      <b val="true"/>
      <sz val="12"/>
      <color theme="1"/>
      <name val="Times New Roman"/>
      <family val="1"/>
      <charset val="204"/>
    </font>
    <font>
      <sz val="12"/>
      <color theme="1"/>
      <name val="Times New Roman"/>
      <family val="1"/>
      <charset val="204"/>
    </font>
    <font>
      <sz val="12"/>
      <name val="Times New Roman"/>
      <family val="1"/>
      <charset val="204"/>
    </font>
    <font>
      <b val="true"/>
      <sz val="16"/>
      <color theme="1"/>
      <name val="Times New Roman"/>
      <family val="1"/>
      <charset val="204"/>
    </font>
    <font>
      <b val="true"/>
      <sz val="14"/>
      <color theme="1"/>
      <name val="Times New Roman"/>
      <family val="1"/>
      <charset val="204"/>
    </font>
    <font>
      <b val="true"/>
      <sz val="14"/>
      <color rgb="FFFF0000"/>
      <name val="Times New Roman"/>
      <family val="1"/>
      <charset val="204"/>
    </font>
    <font>
      <sz val="11"/>
      <color theme="1"/>
      <name val="Times New Roman"/>
      <family val="1"/>
      <charset val="204"/>
    </font>
    <font>
      <sz val="12"/>
      <color theme="1"/>
      <name val="Calibri"/>
      <family val="2"/>
      <charset val="204"/>
    </font>
    <font>
      <b val="true"/>
      <sz val="12"/>
      <name val="Times New Roman"/>
      <family val="1"/>
      <charset val="204"/>
    </font>
    <font>
      <sz val="10"/>
      <name val="Times New Roman"/>
      <family val="1"/>
      <charset val="204"/>
    </font>
    <font>
      <sz val="11"/>
      <name val="Times New Roman"/>
      <family val="1"/>
      <charset val="204"/>
    </font>
    <font>
      <b val="true"/>
      <sz val="26"/>
      <color rgb="FFFF0000"/>
      <name val="Times New Roman"/>
      <family val="1"/>
      <charset val="204"/>
    </font>
    <font>
      <sz val="11"/>
      <name val="Arial Cyr"/>
      <family val="0"/>
      <charset val="204"/>
    </font>
    <font>
      <sz val="12"/>
      <name val="Arial Cyr"/>
      <family val="0"/>
      <charset val="204"/>
    </font>
    <font>
      <sz val="9"/>
      <name val="Times New Roman"/>
      <family val="1"/>
      <charset val="204"/>
    </font>
  </fonts>
  <fills count="7">
    <fill>
      <patternFill patternType="none"/>
    </fill>
    <fill>
      <patternFill patternType="gray125"/>
    </fill>
    <fill>
      <patternFill patternType="solid">
        <fgColor theme="0"/>
        <bgColor rgb="FFF2F2F2"/>
      </patternFill>
    </fill>
    <fill>
      <patternFill patternType="solid">
        <fgColor theme="6" tint="0.7999"/>
        <bgColor rgb="FFF2F2F2"/>
      </patternFill>
    </fill>
    <fill>
      <patternFill patternType="solid">
        <fgColor theme="8" tint="0.7999"/>
        <bgColor rgb="FFEDEDED"/>
      </patternFill>
    </fill>
    <fill>
      <patternFill patternType="solid">
        <fgColor rgb="FFFFFF99"/>
        <bgColor rgb="FFF2F2F2"/>
      </patternFill>
    </fill>
    <fill>
      <patternFill patternType="solid">
        <fgColor theme="0" tint="-0.05"/>
        <bgColor rgb="FFEDEDED"/>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style="thin"/>
      <bottom style="medium"/>
      <diagonal/>
    </border>
    <border diagonalUp="false" diagonalDown="false">
      <left style="thin"/>
      <right/>
      <top style="thin"/>
      <bottom style="thin"/>
      <diagonal/>
    </border>
    <border diagonalUp="true" diagonalDown="true">
      <left style="thin"/>
      <right style="thin"/>
      <top style="thin"/>
      <bottom style="thin"/>
      <diagonal style="thin"/>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true" applyProtection="false">
      <alignment horizontal="right" vertical="center" textRotation="0" wrapText="tru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5" fontId="9"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5" fontId="6" fillId="0" borderId="0" xfId="0" applyFont="true" applyBorder="false" applyAlignment="true" applyProtection="false">
      <alignment horizontal="left" vertical="top" textRotation="0" wrapText="false" indent="0" shrinkToFit="false"/>
      <protection locked="true" hidden="false"/>
    </xf>
    <xf numFmtId="165" fontId="6" fillId="2" borderId="4" xfId="0" applyFont="true" applyBorder="true" applyAlignment="true" applyProtection="false">
      <alignment horizontal="left" vertical="center" textRotation="0" wrapText="tru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6" fillId="2" borderId="7" xfId="0" applyFont="true" applyBorder="true" applyAlignment="true" applyProtection="false">
      <alignment horizontal="left" vertical="center" textRotation="0" wrapText="true" indent="0" shrinkToFit="false"/>
      <protection locked="true" hidden="false"/>
    </xf>
    <xf numFmtId="165" fontId="7" fillId="3" borderId="8" xfId="0" applyFont="true" applyBorder="true" applyAlignment="true" applyProtection="true">
      <alignment horizontal="center" vertical="center" textRotation="0" wrapText="true" indent="0" shrinkToFit="false"/>
      <protection locked="false" hidden="false"/>
    </xf>
    <xf numFmtId="165" fontId="6" fillId="2" borderId="7" xfId="0" applyFont="true" applyBorder="true" applyAlignment="true" applyProtection="false">
      <alignment horizontal="left" vertical="center" textRotation="0" wrapText="true" indent="0" shrinkToFit="false"/>
      <protection locked="true" hidden="false"/>
    </xf>
    <xf numFmtId="165" fontId="7" fillId="3" borderId="9" xfId="0" applyFont="true" applyBorder="true" applyAlignment="true" applyProtection="true">
      <alignment horizontal="center" vertical="center" textRotation="0" wrapText="true" indent="0" shrinkToFit="false"/>
      <protection locked="false" hidden="false"/>
    </xf>
    <xf numFmtId="165" fontId="7" fillId="3" borderId="9" xfId="0" applyFont="true" applyBorder="true" applyAlignment="true" applyProtection="true">
      <alignment horizontal="center" vertical="center" textRotation="0" wrapText="false" indent="0" shrinkToFit="false"/>
      <protection locked="false" hidden="false"/>
    </xf>
    <xf numFmtId="165" fontId="5" fillId="2" borderId="10" xfId="0" applyFont="true" applyBorder="true" applyAlignment="true" applyProtection="false">
      <alignment horizontal="center" vertical="center" textRotation="0" wrapText="false" indent="0" shrinkToFit="false"/>
      <protection locked="true" hidden="false"/>
    </xf>
    <xf numFmtId="164" fontId="6" fillId="2" borderId="11"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4" borderId="13" xfId="0" applyFont="true" applyBorder="true" applyAlignment="true" applyProtection="false">
      <alignment horizontal="left" vertical="center" textRotation="0" wrapText="true" indent="0" shrinkToFit="false"/>
      <protection locked="true" hidden="false"/>
    </xf>
    <xf numFmtId="165" fontId="15" fillId="4" borderId="1" xfId="0" applyFont="true" applyBorder="true" applyAlignment="true" applyProtection="false">
      <alignment horizontal="center" vertical="center" textRotation="0" wrapText="true" indent="0" shrinkToFit="false"/>
      <protection locked="true" hidden="false"/>
    </xf>
    <xf numFmtId="166" fontId="7" fillId="5" borderId="1" xfId="0" applyFont="true" applyBorder="true" applyAlignment="true" applyProtection="false">
      <alignment horizontal="center" vertical="center" textRotation="0" wrapText="false" indent="0" shrinkToFit="false"/>
      <protection locked="true" hidden="false"/>
    </xf>
    <xf numFmtId="164" fontId="7" fillId="6" borderId="14" xfId="0" applyFont="true" applyBorder="true" applyAlignment="true" applyProtection="false">
      <alignment horizontal="center" vertical="center" textRotation="0" wrapText="false" indent="0" shrinkToFit="false"/>
      <protection locked="true" hidden="false"/>
    </xf>
    <xf numFmtId="167" fontId="7" fillId="5" borderId="1" xfId="0" applyFont="true" applyBorder="true" applyAlignment="true" applyProtection="false">
      <alignment horizontal="center" vertical="center" textRotation="0" wrapText="false" indent="0" shrinkToFit="false"/>
      <protection locked="true" hidden="false"/>
    </xf>
    <xf numFmtId="168" fontId="7" fillId="5" borderId="1" xfId="0" applyFont="true" applyBorder="true" applyAlignment="true" applyProtection="false">
      <alignment horizontal="center" vertical="center" textRotation="0" wrapText="false" indent="0" shrinkToFit="false"/>
      <protection locked="true" hidden="false"/>
    </xf>
    <xf numFmtId="169" fontId="7" fillId="5" borderId="1" xfId="0" applyFont="true" applyBorder="true" applyAlignment="true" applyProtection="true">
      <alignment horizontal="center" vertical="center" textRotation="0" wrapText="false" indent="0" shrinkToFit="false"/>
      <protection locked="true" hidden="true"/>
    </xf>
    <xf numFmtId="164" fontId="7" fillId="4" borderId="3" xfId="0" applyFont="true" applyBorder="true" applyAlignment="true" applyProtection="false">
      <alignment horizontal="justify" vertical="top" textRotation="0" wrapText="tru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4" fontId="7" fillId="4" borderId="13" xfId="0" applyFont="true" applyBorder="true" applyAlignment="true" applyProtection="false">
      <alignment horizontal="justify" vertical="top" textRotation="0" wrapText="true" indent="0" shrinkToFit="false"/>
      <protection locked="true" hidden="false"/>
    </xf>
    <xf numFmtId="164" fontId="7" fillId="4" borderId="15" xfId="0" applyFont="true" applyBorder="true" applyAlignment="true" applyProtection="false">
      <alignment horizontal="justify" vertical="top" textRotation="0" wrapText="true" indent="0" shrinkToFit="false"/>
      <protection locked="true" hidden="false"/>
    </xf>
    <xf numFmtId="166" fontId="7" fillId="0" borderId="1" xfId="15" applyFont="true" applyBorder="true" applyAlignment="true" applyProtection="true">
      <alignment horizontal="center" vertical="center" textRotation="0" wrapText="false" indent="0" shrinkToFit="false"/>
      <protection locked="true" hidden="false"/>
    </xf>
    <xf numFmtId="170" fontId="7" fillId="0" borderId="1" xfId="15" applyFont="true" applyBorder="true" applyAlignment="true" applyProtection="tru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6" fontId="7" fillId="0" borderId="1" xfId="0" applyFont="true" applyBorder="true" applyAlignment="true" applyProtection="false">
      <alignment horizontal="center" vertical="top" textRotation="0" wrapText="false" indent="0" shrinkToFit="false"/>
      <protection locked="true" hidden="false"/>
    </xf>
    <xf numFmtId="167" fontId="7" fillId="0" borderId="1" xfId="0" applyFont="true" applyBorder="true" applyAlignment="true" applyProtection="false">
      <alignment horizontal="center" vertical="bottom"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5" fontId="15" fillId="0" borderId="16" xfId="0" applyFont="tru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7" fillId="0" borderId="16"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18" fillId="4" borderId="1" xfId="0" applyFont="true" applyBorder="true" applyAlignment="true" applyProtection="false">
      <alignment horizontal="center" vertical="center" textRotation="0" wrapText="fals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5" fillId="3" borderId="17" xfId="0" applyFont="true" applyBorder="true" applyAlignment="true" applyProtection="true">
      <alignment horizontal="center" vertical="bottom"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6" xfId="0" applyFont="true" applyBorder="tru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top" textRotation="0" wrapText="false" indent="0" shrinkToFit="false"/>
      <protection locked="true" hidden="false"/>
    </xf>
    <xf numFmtId="164" fontId="18" fillId="3" borderId="17" xfId="0" applyFont="true" applyBorder="true" applyAlignment="true" applyProtection="true">
      <alignment horizontal="center" vertical="bottom" textRotation="0" wrapText="false" indent="0" shrinkToFit="false"/>
      <protection locked="false" hidden="false"/>
    </xf>
    <xf numFmtId="164" fontId="7" fillId="3" borderId="17" xfId="0" applyFont="true" applyBorder="true" applyAlignment="false" applyProtection="true">
      <alignment horizontal="general" vertical="bottom" textRotation="0" wrapText="false" indent="0" shrinkToFit="false"/>
      <protection locked="false" hidden="false"/>
    </xf>
    <xf numFmtId="164" fontId="14" fillId="0" borderId="17" xfId="0" applyFont="true" applyBorder="true" applyAlignment="false" applyProtection="false">
      <alignment horizontal="general" vertical="bottom" textRotation="0" wrapText="false" indent="0" shrinkToFit="false"/>
      <protection locked="true" hidden="false"/>
    </xf>
    <xf numFmtId="164" fontId="14" fillId="0" borderId="17" xfId="0" applyFont="true" applyBorder="true" applyAlignment="true" applyProtection="false">
      <alignment horizontal="center" vertical="top" textRotation="0" wrapText="false" indent="0" shrinkToFit="false"/>
      <protection locked="true" hidden="false"/>
    </xf>
    <xf numFmtId="164" fontId="19" fillId="0"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DEDED"/>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32"/>
  <sheetViews>
    <sheetView showFormulas="false" showGridLines="true" showRowColHeaders="true" showZeros="true" rightToLeft="false" tabSelected="true" showOutlineSymbols="true" defaultGridColor="true" view="pageBreakPreview" topLeftCell="A1" colorId="64" zoomScale="100" zoomScaleNormal="60" zoomScalePageLayoutView="100" workbookViewId="0">
      <selection pane="topLeft" activeCell="O20" activeCellId="0" sqref="O20"/>
    </sheetView>
  </sheetViews>
  <sheetFormatPr defaultColWidth="8.6796875" defaultRowHeight="15" zeroHeight="false" outlineLevelRow="0" outlineLevelCol="0"/>
  <cols>
    <col collapsed="false" customWidth="true" hidden="false" outlineLevel="0" max="2" min="2" style="0" width="15.85"/>
    <col collapsed="false" customWidth="true" hidden="false" outlineLevel="0" max="3" min="3" style="0" width="20.29"/>
    <col collapsed="false" customWidth="true" hidden="false" outlineLevel="0" max="4" min="4" style="0" width="12.71"/>
    <col collapsed="false" customWidth="true" hidden="false" outlineLevel="0" max="5" min="5" style="0" width="14.29"/>
    <col collapsed="false" customWidth="true" hidden="false" outlineLevel="0" max="6" min="6" style="0" width="10.42"/>
    <col collapsed="false" customWidth="true" hidden="false" outlineLevel="0" max="7" min="7" style="0" width="25.57"/>
    <col collapsed="false" customWidth="true" hidden="false" outlineLevel="0" max="8" min="8" style="0" width="36.29"/>
    <col collapsed="false" customWidth="true" hidden="false" outlineLevel="0" max="9" min="9" style="0" width="11.29"/>
    <col collapsed="false" customWidth="true" hidden="false" outlineLevel="0" max="10" min="10" style="0" width="16.43"/>
    <col collapsed="false" customWidth="true" hidden="false" outlineLevel="0" max="11" min="11" style="0" width="30.85"/>
    <col collapsed="false" customWidth="true" hidden="false" outlineLevel="0" max="12" min="12" style="0" width="13"/>
    <col collapsed="false" customWidth="true" hidden="false" outlineLevel="0" max="13" min="13" style="0" width="16.14"/>
    <col collapsed="false" customWidth="true" hidden="false" outlineLevel="0" max="14" min="14" style="0" width="16"/>
    <col collapsed="false" customWidth="true" hidden="false" outlineLevel="0" max="258" min="258" style="0" width="15.85"/>
    <col collapsed="false" customWidth="true" hidden="false" outlineLevel="0" max="259" min="259" style="0" width="20.29"/>
    <col collapsed="false" customWidth="true" hidden="false" outlineLevel="0" max="260" min="260" style="0" width="12.71"/>
    <col collapsed="false" customWidth="true" hidden="false" outlineLevel="0" max="261" min="261" style="0" width="14.29"/>
    <col collapsed="false" customWidth="true" hidden="false" outlineLevel="0" max="262" min="262" style="0" width="10.42"/>
    <col collapsed="false" customWidth="true" hidden="false" outlineLevel="0" max="263" min="263" style="0" width="25.57"/>
    <col collapsed="false" customWidth="true" hidden="false" outlineLevel="0" max="264" min="264" style="0" width="36.29"/>
    <col collapsed="false" customWidth="true" hidden="false" outlineLevel="0" max="265" min="265" style="0" width="11.29"/>
    <col collapsed="false" customWidth="true" hidden="false" outlineLevel="0" max="266" min="266" style="0" width="16.43"/>
    <col collapsed="false" customWidth="true" hidden="false" outlineLevel="0" max="267" min="267" style="0" width="30.85"/>
    <col collapsed="false" customWidth="true" hidden="false" outlineLevel="0" max="268" min="268" style="0" width="13"/>
    <col collapsed="false" customWidth="true" hidden="false" outlineLevel="0" max="269" min="269" style="0" width="16.14"/>
    <col collapsed="false" customWidth="true" hidden="false" outlineLevel="0" max="270" min="270" style="0" width="16"/>
    <col collapsed="false" customWidth="true" hidden="false" outlineLevel="0" max="514" min="514" style="0" width="15.85"/>
    <col collapsed="false" customWidth="true" hidden="false" outlineLevel="0" max="515" min="515" style="0" width="20.29"/>
    <col collapsed="false" customWidth="true" hidden="false" outlineLevel="0" max="516" min="516" style="0" width="12.71"/>
    <col collapsed="false" customWidth="true" hidden="false" outlineLevel="0" max="517" min="517" style="0" width="14.29"/>
    <col collapsed="false" customWidth="true" hidden="false" outlineLevel="0" max="518" min="518" style="0" width="10.42"/>
    <col collapsed="false" customWidth="true" hidden="false" outlineLevel="0" max="519" min="519" style="0" width="25.57"/>
    <col collapsed="false" customWidth="true" hidden="false" outlineLevel="0" max="520" min="520" style="0" width="36.29"/>
    <col collapsed="false" customWidth="true" hidden="false" outlineLevel="0" max="521" min="521" style="0" width="11.29"/>
    <col collapsed="false" customWidth="true" hidden="false" outlineLevel="0" max="522" min="522" style="0" width="16.43"/>
    <col collapsed="false" customWidth="true" hidden="false" outlineLevel="0" max="523" min="523" style="0" width="30.85"/>
    <col collapsed="false" customWidth="true" hidden="false" outlineLevel="0" max="524" min="524" style="0" width="13"/>
    <col collapsed="false" customWidth="true" hidden="false" outlineLevel="0" max="525" min="525" style="0" width="16.14"/>
    <col collapsed="false" customWidth="true" hidden="false" outlineLevel="0" max="526" min="526" style="0" width="16"/>
    <col collapsed="false" customWidth="true" hidden="false" outlineLevel="0" max="770" min="770" style="0" width="15.85"/>
    <col collapsed="false" customWidth="true" hidden="false" outlineLevel="0" max="771" min="771" style="0" width="20.29"/>
    <col collapsed="false" customWidth="true" hidden="false" outlineLevel="0" max="772" min="772" style="0" width="12.71"/>
    <col collapsed="false" customWidth="true" hidden="false" outlineLevel="0" max="773" min="773" style="0" width="14.29"/>
    <col collapsed="false" customWidth="true" hidden="false" outlineLevel="0" max="774" min="774" style="0" width="10.42"/>
    <col collapsed="false" customWidth="true" hidden="false" outlineLevel="0" max="775" min="775" style="0" width="25.57"/>
    <col collapsed="false" customWidth="true" hidden="false" outlineLevel="0" max="776" min="776" style="0" width="36.29"/>
    <col collapsed="false" customWidth="true" hidden="false" outlineLevel="0" max="777" min="777" style="0" width="11.29"/>
    <col collapsed="false" customWidth="true" hidden="false" outlineLevel="0" max="778" min="778" style="0" width="16.43"/>
    <col collapsed="false" customWidth="true" hidden="false" outlineLevel="0" max="779" min="779" style="0" width="30.85"/>
    <col collapsed="false" customWidth="true" hidden="false" outlineLevel="0" max="780" min="780" style="0" width="13"/>
    <col collapsed="false" customWidth="true" hidden="false" outlineLevel="0" max="781" min="781" style="0" width="16.14"/>
    <col collapsed="false" customWidth="true" hidden="false" outlineLevel="0" max="782" min="782" style="0" width="16"/>
    <col collapsed="false" customWidth="true" hidden="false" outlineLevel="0" max="1026" min="1026" style="0" width="15.85"/>
    <col collapsed="false" customWidth="true" hidden="false" outlineLevel="0" max="1027" min="1027" style="0" width="20.29"/>
    <col collapsed="false" customWidth="true" hidden="false" outlineLevel="0" max="1028" min="1028" style="0" width="12.71"/>
    <col collapsed="false" customWidth="true" hidden="false" outlineLevel="0" max="1029" min="1029" style="0" width="14.29"/>
    <col collapsed="false" customWidth="true" hidden="false" outlineLevel="0" max="1030" min="1030" style="0" width="10.42"/>
    <col collapsed="false" customWidth="true" hidden="false" outlineLevel="0" max="1031" min="1031" style="0" width="25.57"/>
    <col collapsed="false" customWidth="true" hidden="false" outlineLevel="0" max="1032" min="1032" style="0" width="36.29"/>
    <col collapsed="false" customWidth="true" hidden="false" outlineLevel="0" max="1033" min="1033" style="0" width="11.29"/>
    <col collapsed="false" customWidth="true" hidden="false" outlineLevel="0" max="1034" min="1034" style="0" width="16.43"/>
    <col collapsed="false" customWidth="true" hidden="false" outlineLevel="0" max="1035" min="1035" style="0" width="30.85"/>
    <col collapsed="false" customWidth="true" hidden="false" outlineLevel="0" max="1036" min="1036" style="0" width="13"/>
    <col collapsed="false" customWidth="true" hidden="false" outlineLevel="0" max="1037" min="1037" style="0" width="16.14"/>
    <col collapsed="false" customWidth="true" hidden="false" outlineLevel="0" max="1038" min="1038" style="0" width="16"/>
    <col collapsed="false" customWidth="true" hidden="false" outlineLevel="0" max="1282" min="1282" style="0" width="15.85"/>
    <col collapsed="false" customWidth="true" hidden="false" outlineLevel="0" max="1283" min="1283" style="0" width="20.29"/>
    <col collapsed="false" customWidth="true" hidden="false" outlineLevel="0" max="1284" min="1284" style="0" width="12.71"/>
    <col collapsed="false" customWidth="true" hidden="false" outlineLevel="0" max="1285" min="1285" style="0" width="14.29"/>
    <col collapsed="false" customWidth="true" hidden="false" outlineLevel="0" max="1286" min="1286" style="0" width="10.42"/>
    <col collapsed="false" customWidth="true" hidden="false" outlineLevel="0" max="1287" min="1287" style="0" width="25.57"/>
    <col collapsed="false" customWidth="true" hidden="false" outlineLevel="0" max="1288" min="1288" style="0" width="36.29"/>
    <col collapsed="false" customWidth="true" hidden="false" outlineLevel="0" max="1289" min="1289" style="0" width="11.29"/>
    <col collapsed="false" customWidth="true" hidden="false" outlineLevel="0" max="1290" min="1290" style="0" width="16.43"/>
    <col collapsed="false" customWidth="true" hidden="false" outlineLevel="0" max="1291" min="1291" style="0" width="30.85"/>
    <col collapsed="false" customWidth="true" hidden="false" outlineLevel="0" max="1292" min="1292" style="0" width="13"/>
    <col collapsed="false" customWidth="true" hidden="false" outlineLevel="0" max="1293" min="1293" style="0" width="16.14"/>
    <col collapsed="false" customWidth="true" hidden="false" outlineLevel="0" max="1294" min="1294" style="0" width="16"/>
    <col collapsed="false" customWidth="true" hidden="false" outlineLevel="0" max="1538" min="1538" style="0" width="15.85"/>
    <col collapsed="false" customWidth="true" hidden="false" outlineLevel="0" max="1539" min="1539" style="0" width="20.29"/>
    <col collapsed="false" customWidth="true" hidden="false" outlineLevel="0" max="1540" min="1540" style="0" width="12.71"/>
    <col collapsed="false" customWidth="true" hidden="false" outlineLevel="0" max="1541" min="1541" style="0" width="14.29"/>
    <col collapsed="false" customWidth="true" hidden="false" outlineLevel="0" max="1542" min="1542" style="0" width="10.42"/>
    <col collapsed="false" customWidth="true" hidden="false" outlineLevel="0" max="1543" min="1543" style="0" width="25.57"/>
    <col collapsed="false" customWidth="true" hidden="false" outlineLevel="0" max="1544" min="1544" style="0" width="36.29"/>
    <col collapsed="false" customWidth="true" hidden="false" outlineLevel="0" max="1545" min="1545" style="0" width="11.29"/>
    <col collapsed="false" customWidth="true" hidden="false" outlineLevel="0" max="1546" min="1546" style="0" width="16.43"/>
    <col collapsed="false" customWidth="true" hidden="false" outlineLevel="0" max="1547" min="1547" style="0" width="30.85"/>
    <col collapsed="false" customWidth="true" hidden="false" outlineLevel="0" max="1548" min="1548" style="0" width="13"/>
    <col collapsed="false" customWidth="true" hidden="false" outlineLevel="0" max="1549" min="1549" style="0" width="16.14"/>
    <col collapsed="false" customWidth="true" hidden="false" outlineLevel="0" max="1550" min="1550" style="0" width="16"/>
    <col collapsed="false" customWidth="true" hidden="false" outlineLevel="0" max="1794" min="1794" style="0" width="15.85"/>
    <col collapsed="false" customWidth="true" hidden="false" outlineLevel="0" max="1795" min="1795" style="0" width="20.29"/>
    <col collapsed="false" customWidth="true" hidden="false" outlineLevel="0" max="1796" min="1796" style="0" width="12.71"/>
    <col collapsed="false" customWidth="true" hidden="false" outlineLevel="0" max="1797" min="1797" style="0" width="14.29"/>
    <col collapsed="false" customWidth="true" hidden="false" outlineLevel="0" max="1798" min="1798" style="0" width="10.42"/>
    <col collapsed="false" customWidth="true" hidden="false" outlineLevel="0" max="1799" min="1799" style="0" width="25.57"/>
    <col collapsed="false" customWidth="true" hidden="false" outlineLevel="0" max="1800" min="1800" style="0" width="36.29"/>
    <col collapsed="false" customWidth="true" hidden="false" outlineLevel="0" max="1801" min="1801" style="0" width="11.29"/>
    <col collapsed="false" customWidth="true" hidden="false" outlineLevel="0" max="1802" min="1802" style="0" width="16.43"/>
    <col collapsed="false" customWidth="true" hidden="false" outlineLevel="0" max="1803" min="1803" style="0" width="30.85"/>
    <col collapsed="false" customWidth="true" hidden="false" outlineLevel="0" max="1804" min="1804" style="0" width="13"/>
    <col collapsed="false" customWidth="true" hidden="false" outlineLevel="0" max="1805" min="1805" style="0" width="16.14"/>
    <col collapsed="false" customWidth="true" hidden="false" outlineLevel="0" max="1806" min="1806" style="0" width="16"/>
    <col collapsed="false" customWidth="true" hidden="false" outlineLevel="0" max="2050" min="2050" style="0" width="15.85"/>
    <col collapsed="false" customWidth="true" hidden="false" outlineLevel="0" max="2051" min="2051" style="0" width="20.29"/>
    <col collapsed="false" customWidth="true" hidden="false" outlineLevel="0" max="2052" min="2052" style="0" width="12.71"/>
    <col collapsed="false" customWidth="true" hidden="false" outlineLevel="0" max="2053" min="2053" style="0" width="14.29"/>
    <col collapsed="false" customWidth="true" hidden="false" outlineLevel="0" max="2054" min="2054" style="0" width="10.42"/>
    <col collapsed="false" customWidth="true" hidden="false" outlineLevel="0" max="2055" min="2055" style="0" width="25.57"/>
    <col collapsed="false" customWidth="true" hidden="false" outlineLevel="0" max="2056" min="2056" style="0" width="36.29"/>
    <col collapsed="false" customWidth="true" hidden="false" outlineLevel="0" max="2057" min="2057" style="0" width="11.29"/>
    <col collapsed="false" customWidth="true" hidden="false" outlineLevel="0" max="2058" min="2058" style="0" width="16.43"/>
    <col collapsed="false" customWidth="true" hidden="false" outlineLevel="0" max="2059" min="2059" style="0" width="30.85"/>
    <col collapsed="false" customWidth="true" hidden="false" outlineLevel="0" max="2060" min="2060" style="0" width="13"/>
    <col collapsed="false" customWidth="true" hidden="false" outlineLevel="0" max="2061" min="2061" style="0" width="16.14"/>
    <col collapsed="false" customWidth="true" hidden="false" outlineLevel="0" max="2062" min="2062" style="0" width="16"/>
    <col collapsed="false" customWidth="true" hidden="false" outlineLevel="0" max="2306" min="2306" style="0" width="15.85"/>
    <col collapsed="false" customWidth="true" hidden="false" outlineLevel="0" max="2307" min="2307" style="0" width="20.29"/>
    <col collapsed="false" customWidth="true" hidden="false" outlineLevel="0" max="2308" min="2308" style="0" width="12.71"/>
    <col collapsed="false" customWidth="true" hidden="false" outlineLevel="0" max="2309" min="2309" style="0" width="14.29"/>
    <col collapsed="false" customWidth="true" hidden="false" outlineLevel="0" max="2310" min="2310" style="0" width="10.42"/>
    <col collapsed="false" customWidth="true" hidden="false" outlineLevel="0" max="2311" min="2311" style="0" width="25.57"/>
    <col collapsed="false" customWidth="true" hidden="false" outlineLevel="0" max="2312" min="2312" style="0" width="36.29"/>
    <col collapsed="false" customWidth="true" hidden="false" outlineLevel="0" max="2313" min="2313" style="0" width="11.29"/>
    <col collapsed="false" customWidth="true" hidden="false" outlineLevel="0" max="2314" min="2314" style="0" width="16.43"/>
    <col collapsed="false" customWidth="true" hidden="false" outlineLevel="0" max="2315" min="2315" style="0" width="30.85"/>
    <col collapsed="false" customWidth="true" hidden="false" outlineLevel="0" max="2316" min="2316" style="0" width="13"/>
    <col collapsed="false" customWidth="true" hidden="false" outlineLevel="0" max="2317" min="2317" style="0" width="16.14"/>
    <col collapsed="false" customWidth="true" hidden="false" outlineLevel="0" max="2318" min="2318" style="0" width="16"/>
    <col collapsed="false" customWidth="true" hidden="false" outlineLevel="0" max="2562" min="2562" style="0" width="15.85"/>
    <col collapsed="false" customWidth="true" hidden="false" outlineLevel="0" max="2563" min="2563" style="0" width="20.29"/>
    <col collapsed="false" customWidth="true" hidden="false" outlineLevel="0" max="2564" min="2564" style="0" width="12.71"/>
    <col collapsed="false" customWidth="true" hidden="false" outlineLevel="0" max="2565" min="2565" style="0" width="14.29"/>
    <col collapsed="false" customWidth="true" hidden="false" outlineLevel="0" max="2566" min="2566" style="0" width="10.42"/>
    <col collapsed="false" customWidth="true" hidden="false" outlineLevel="0" max="2567" min="2567" style="0" width="25.57"/>
    <col collapsed="false" customWidth="true" hidden="false" outlineLevel="0" max="2568" min="2568" style="0" width="36.29"/>
    <col collapsed="false" customWidth="true" hidden="false" outlineLevel="0" max="2569" min="2569" style="0" width="11.29"/>
    <col collapsed="false" customWidth="true" hidden="false" outlineLevel="0" max="2570" min="2570" style="0" width="16.43"/>
    <col collapsed="false" customWidth="true" hidden="false" outlineLevel="0" max="2571" min="2571" style="0" width="30.85"/>
    <col collapsed="false" customWidth="true" hidden="false" outlineLevel="0" max="2572" min="2572" style="0" width="13"/>
    <col collapsed="false" customWidth="true" hidden="false" outlineLevel="0" max="2573" min="2573" style="0" width="16.14"/>
    <col collapsed="false" customWidth="true" hidden="false" outlineLevel="0" max="2574" min="2574" style="0" width="16"/>
    <col collapsed="false" customWidth="true" hidden="false" outlineLevel="0" max="2818" min="2818" style="0" width="15.85"/>
    <col collapsed="false" customWidth="true" hidden="false" outlineLevel="0" max="2819" min="2819" style="0" width="20.29"/>
    <col collapsed="false" customWidth="true" hidden="false" outlineLevel="0" max="2820" min="2820" style="0" width="12.71"/>
    <col collapsed="false" customWidth="true" hidden="false" outlineLevel="0" max="2821" min="2821" style="0" width="14.29"/>
    <col collapsed="false" customWidth="true" hidden="false" outlineLevel="0" max="2822" min="2822" style="0" width="10.42"/>
    <col collapsed="false" customWidth="true" hidden="false" outlineLevel="0" max="2823" min="2823" style="0" width="25.57"/>
    <col collapsed="false" customWidth="true" hidden="false" outlineLevel="0" max="2824" min="2824" style="0" width="36.29"/>
    <col collapsed="false" customWidth="true" hidden="false" outlineLevel="0" max="2825" min="2825" style="0" width="11.29"/>
    <col collapsed="false" customWidth="true" hidden="false" outlineLevel="0" max="2826" min="2826" style="0" width="16.43"/>
    <col collapsed="false" customWidth="true" hidden="false" outlineLevel="0" max="2827" min="2827" style="0" width="30.85"/>
    <col collapsed="false" customWidth="true" hidden="false" outlineLevel="0" max="2828" min="2828" style="0" width="13"/>
    <col collapsed="false" customWidth="true" hidden="false" outlineLevel="0" max="2829" min="2829" style="0" width="16.14"/>
    <col collapsed="false" customWidth="true" hidden="false" outlineLevel="0" max="2830" min="2830" style="0" width="16"/>
    <col collapsed="false" customWidth="true" hidden="false" outlineLevel="0" max="3074" min="3074" style="0" width="15.85"/>
    <col collapsed="false" customWidth="true" hidden="false" outlineLevel="0" max="3075" min="3075" style="0" width="20.29"/>
    <col collapsed="false" customWidth="true" hidden="false" outlineLevel="0" max="3076" min="3076" style="0" width="12.71"/>
    <col collapsed="false" customWidth="true" hidden="false" outlineLevel="0" max="3077" min="3077" style="0" width="14.29"/>
    <col collapsed="false" customWidth="true" hidden="false" outlineLevel="0" max="3078" min="3078" style="0" width="10.42"/>
    <col collapsed="false" customWidth="true" hidden="false" outlineLevel="0" max="3079" min="3079" style="0" width="25.57"/>
    <col collapsed="false" customWidth="true" hidden="false" outlineLevel="0" max="3080" min="3080" style="0" width="36.29"/>
    <col collapsed="false" customWidth="true" hidden="false" outlineLevel="0" max="3081" min="3081" style="0" width="11.29"/>
    <col collapsed="false" customWidth="true" hidden="false" outlineLevel="0" max="3082" min="3082" style="0" width="16.43"/>
    <col collapsed="false" customWidth="true" hidden="false" outlineLevel="0" max="3083" min="3083" style="0" width="30.85"/>
    <col collapsed="false" customWidth="true" hidden="false" outlineLevel="0" max="3084" min="3084" style="0" width="13"/>
    <col collapsed="false" customWidth="true" hidden="false" outlineLevel="0" max="3085" min="3085" style="0" width="16.14"/>
    <col collapsed="false" customWidth="true" hidden="false" outlineLevel="0" max="3086" min="3086" style="0" width="16"/>
    <col collapsed="false" customWidth="true" hidden="false" outlineLevel="0" max="3330" min="3330" style="0" width="15.85"/>
    <col collapsed="false" customWidth="true" hidden="false" outlineLevel="0" max="3331" min="3331" style="0" width="20.29"/>
    <col collapsed="false" customWidth="true" hidden="false" outlineLevel="0" max="3332" min="3332" style="0" width="12.71"/>
    <col collapsed="false" customWidth="true" hidden="false" outlineLevel="0" max="3333" min="3333" style="0" width="14.29"/>
    <col collapsed="false" customWidth="true" hidden="false" outlineLevel="0" max="3334" min="3334" style="0" width="10.42"/>
    <col collapsed="false" customWidth="true" hidden="false" outlineLevel="0" max="3335" min="3335" style="0" width="25.57"/>
    <col collapsed="false" customWidth="true" hidden="false" outlineLevel="0" max="3336" min="3336" style="0" width="36.29"/>
    <col collapsed="false" customWidth="true" hidden="false" outlineLevel="0" max="3337" min="3337" style="0" width="11.29"/>
    <col collapsed="false" customWidth="true" hidden="false" outlineLevel="0" max="3338" min="3338" style="0" width="16.43"/>
    <col collapsed="false" customWidth="true" hidden="false" outlineLevel="0" max="3339" min="3339" style="0" width="30.85"/>
    <col collapsed="false" customWidth="true" hidden="false" outlineLevel="0" max="3340" min="3340" style="0" width="13"/>
    <col collapsed="false" customWidth="true" hidden="false" outlineLevel="0" max="3341" min="3341" style="0" width="16.14"/>
    <col collapsed="false" customWidth="true" hidden="false" outlineLevel="0" max="3342" min="3342" style="0" width="16"/>
    <col collapsed="false" customWidth="true" hidden="false" outlineLevel="0" max="3586" min="3586" style="0" width="15.85"/>
    <col collapsed="false" customWidth="true" hidden="false" outlineLevel="0" max="3587" min="3587" style="0" width="20.29"/>
    <col collapsed="false" customWidth="true" hidden="false" outlineLevel="0" max="3588" min="3588" style="0" width="12.71"/>
    <col collapsed="false" customWidth="true" hidden="false" outlineLevel="0" max="3589" min="3589" style="0" width="14.29"/>
    <col collapsed="false" customWidth="true" hidden="false" outlineLevel="0" max="3590" min="3590" style="0" width="10.42"/>
    <col collapsed="false" customWidth="true" hidden="false" outlineLevel="0" max="3591" min="3591" style="0" width="25.57"/>
    <col collapsed="false" customWidth="true" hidden="false" outlineLevel="0" max="3592" min="3592" style="0" width="36.29"/>
    <col collapsed="false" customWidth="true" hidden="false" outlineLevel="0" max="3593" min="3593" style="0" width="11.29"/>
    <col collapsed="false" customWidth="true" hidden="false" outlineLevel="0" max="3594" min="3594" style="0" width="16.43"/>
    <col collapsed="false" customWidth="true" hidden="false" outlineLevel="0" max="3595" min="3595" style="0" width="30.85"/>
    <col collapsed="false" customWidth="true" hidden="false" outlineLevel="0" max="3596" min="3596" style="0" width="13"/>
    <col collapsed="false" customWidth="true" hidden="false" outlineLevel="0" max="3597" min="3597" style="0" width="16.14"/>
    <col collapsed="false" customWidth="true" hidden="false" outlineLevel="0" max="3598" min="3598" style="0" width="16"/>
    <col collapsed="false" customWidth="true" hidden="false" outlineLevel="0" max="3842" min="3842" style="0" width="15.85"/>
    <col collapsed="false" customWidth="true" hidden="false" outlineLevel="0" max="3843" min="3843" style="0" width="20.29"/>
    <col collapsed="false" customWidth="true" hidden="false" outlineLevel="0" max="3844" min="3844" style="0" width="12.71"/>
    <col collapsed="false" customWidth="true" hidden="false" outlineLevel="0" max="3845" min="3845" style="0" width="14.29"/>
    <col collapsed="false" customWidth="true" hidden="false" outlineLevel="0" max="3846" min="3846" style="0" width="10.42"/>
    <col collapsed="false" customWidth="true" hidden="false" outlineLevel="0" max="3847" min="3847" style="0" width="25.57"/>
    <col collapsed="false" customWidth="true" hidden="false" outlineLevel="0" max="3848" min="3848" style="0" width="36.29"/>
    <col collapsed="false" customWidth="true" hidden="false" outlineLevel="0" max="3849" min="3849" style="0" width="11.29"/>
    <col collapsed="false" customWidth="true" hidden="false" outlineLevel="0" max="3850" min="3850" style="0" width="16.43"/>
    <col collapsed="false" customWidth="true" hidden="false" outlineLevel="0" max="3851" min="3851" style="0" width="30.85"/>
    <col collapsed="false" customWidth="true" hidden="false" outlineLevel="0" max="3852" min="3852" style="0" width="13"/>
    <col collapsed="false" customWidth="true" hidden="false" outlineLevel="0" max="3853" min="3853" style="0" width="16.14"/>
    <col collapsed="false" customWidth="true" hidden="false" outlineLevel="0" max="3854" min="3854" style="0" width="16"/>
    <col collapsed="false" customWidth="true" hidden="false" outlineLevel="0" max="4098" min="4098" style="0" width="15.85"/>
    <col collapsed="false" customWidth="true" hidden="false" outlineLevel="0" max="4099" min="4099" style="0" width="20.29"/>
    <col collapsed="false" customWidth="true" hidden="false" outlineLevel="0" max="4100" min="4100" style="0" width="12.71"/>
    <col collapsed="false" customWidth="true" hidden="false" outlineLevel="0" max="4101" min="4101" style="0" width="14.29"/>
    <col collapsed="false" customWidth="true" hidden="false" outlineLevel="0" max="4102" min="4102" style="0" width="10.42"/>
    <col collapsed="false" customWidth="true" hidden="false" outlineLevel="0" max="4103" min="4103" style="0" width="25.57"/>
    <col collapsed="false" customWidth="true" hidden="false" outlineLevel="0" max="4104" min="4104" style="0" width="36.29"/>
    <col collapsed="false" customWidth="true" hidden="false" outlineLevel="0" max="4105" min="4105" style="0" width="11.29"/>
    <col collapsed="false" customWidth="true" hidden="false" outlineLevel="0" max="4106" min="4106" style="0" width="16.43"/>
    <col collapsed="false" customWidth="true" hidden="false" outlineLevel="0" max="4107" min="4107" style="0" width="30.85"/>
    <col collapsed="false" customWidth="true" hidden="false" outlineLevel="0" max="4108" min="4108" style="0" width="13"/>
    <col collapsed="false" customWidth="true" hidden="false" outlineLevel="0" max="4109" min="4109" style="0" width="16.14"/>
    <col collapsed="false" customWidth="true" hidden="false" outlineLevel="0" max="4110" min="4110" style="0" width="16"/>
    <col collapsed="false" customWidth="true" hidden="false" outlineLevel="0" max="4354" min="4354" style="0" width="15.85"/>
    <col collapsed="false" customWidth="true" hidden="false" outlineLevel="0" max="4355" min="4355" style="0" width="20.29"/>
    <col collapsed="false" customWidth="true" hidden="false" outlineLevel="0" max="4356" min="4356" style="0" width="12.71"/>
    <col collapsed="false" customWidth="true" hidden="false" outlineLevel="0" max="4357" min="4357" style="0" width="14.29"/>
    <col collapsed="false" customWidth="true" hidden="false" outlineLevel="0" max="4358" min="4358" style="0" width="10.42"/>
    <col collapsed="false" customWidth="true" hidden="false" outlineLevel="0" max="4359" min="4359" style="0" width="25.57"/>
    <col collapsed="false" customWidth="true" hidden="false" outlineLevel="0" max="4360" min="4360" style="0" width="36.29"/>
    <col collapsed="false" customWidth="true" hidden="false" outlineLevel="0" max="4361" min="4361" style="0" width="11.29"/>
    <col collapsed="false" customWidth="true" hidden="false" outlineLevel="0" max="4362" min="4362" style="0" width="16.43"/>
    <col collapsed="false" customWidth="true" hidden="false" outlineLevel="0" max="4363" min="4363" style="0" width="30.85"/>
    <col collapsed="false" customWidth="true" hidden="false" outlineLevel="0" max="4364" min="4364" style="0" width="13"/>
    <col collapsed="false" customWidth="true" hidden="false" outlineLevel="0" max="4365" min="4365" style="0" width="16.14"/>
    <col collapsed="false" customWidth="true" hidden="false" outlineLevel="0" max="4366" min="4366" style="0" width="16"/>
    <col collapsed="false" customWidth="true" hidden="false" outlineLevel="0" max="4610" min="4610" style="0" width="15.85"/>
    <col collapsed="false" customWidth="true" hidden="false" outlineLevel="0" max="4611" min="4611" style="0" width="20.29"/>
    <col collapsed="false" customWidth="true" hidden="false" outlineLevel="0" max="4612" min="4612" style="0" width="12.71"/>
    <col collapsed="false" customWidth="true" hidden="false" outlineLevel="0" max="4613" min="4613" style="0" width="14.29"/>
    <col collapsed="false" customWidth="true" hidden="false" outlineLevel="0" max="4614" min="4614" style="0" width="10.42"/>
    <col collapsed="false" customWidth="true" hidden="false" outlineLevel="0" max="4615" min="4615" style="0" width="25.57"/>
    <col collapsed="false" customWidth="true" hidden="false" outlineLevel="0" max="4616" min="4616" style="0" width="36.29"/>
    <col collapsed="false" customWidth="true" hidden="false" outlineLevel="0" max="4617" min="4617" style="0" width="11.29"/>
    <col collapsed="false" customWidth="true" hidden="false" outlineLevel="0" max="4618" min="4618" style="0" width="16.43"/>
    <col collapsed="false" customWidth="true" hidden="false" outlineLevel="0" max="4619" min="4619" style="0" width="30.85"/>
    <col collapsed="false" customWidth="true" hidden="false" outlineLevel="0" max="4620" min="4620" style="0" width="13"/>
    <col collapsed="false" customWidth="true" hidden="false" outlineLevel="0" max="4621" min="4621" style="0" width="16.14"/>
    <col collapsed="false" customWidth="true" hidden="false" outlineLevel="0" max="4622" min="4622" style="0" width="16"/>
    <col collapsed="false" customWidth="true" hidden="false" outlineLevel="0" max="4866" min="4866" style="0" width="15.85"/>
    <col collapsed="false" customWidth="true" hidden="false" outlineLevel="0" max="4867" min="4867" style="0" width="20.29"/>
    <col collapsed="false" customWidth="true" hidden="false" outlineLevel="0" max="4868" min="4868" style="0" width="12.71"/>
    <col collapsed="false" customWidth="true" hidden="false" outlineLevel="0" max="4869" min="4869" style="0" width="14.29"/>
    <col collapsed="false" customWidth="true" hidden="false" outlineLevel="0" max="4870" min="4870" style="0" width="10.42"/>
    <col collapsed="false" customWidth="true" hidden="false" outlineLevel="0" max="4871" min="4871" style="0" width="25.57"/>
    <col collapsed="false" customWidth="true" hidden="false" outlineLevel="0" max="4872" min="4872" style="0" width="36.29"/>
    <col collapsed="false" customWidth="true" hidden="false" outlineLevel="0" max="4873" min="4873" style="0" width="11.29"/>
    <col collapsed="false" customWidth="true" hidden="false" outlineLevel="0" max="4874" min="4874" style="0" width="16.43"/>
    <col collapsed="false" customWidth="true" hidden="false" outlineLevel="0" max="4875" min="4875" style="0" width="30.85"/>
    <col collapsed="false" customWidth="true" hidden="false" outlineLevel="0" max="4876" min="4876" style="0" width="13"/>
    <col collapsed="false" customWidth="true" hidden="false" outlineLevel="0" max="4877" min="4877" style="0" width="16.14"/>
    <col collapsed="false" customWidth="true" hidden="false" outlineLevel="0" max="4878" min="4878" style="0" width="16"/>
    <col collapsed="false" customWidth="true" hidden="false" outlineLevel="0" max="5122" min="5122" style="0" width="15.85"/>
    <col collapsed="false" customWidth="true" hidden="false" outlineLevel="0" max="5123" min="5123" style="0" width="20.29"/>
    <col collapsed="false" customWidth="true" hidden="false" outlineLevel="0" max="5124" min="5124" style="0" width="12.71"/>
    <col collapsed="false" customWidth="true" hidden="false" outlineLevel="0" max="5125" min="5125" style="0" width="14.29"/>
    <col collapsed="false" customWidth="true" hidden="false" outlineLevel="0" max="5126" min="5126" style="0" width="10.42"/>
    <col collapsed="false" customWidth="true" hidden="false" outlineLevel="0" max="5127" min="5127" style="0" width="25.57"/>
    <col collapsed="false" customWidth="true" hidden="false" outlineLevel="0" max="5128" min="5128" style="0" width="36.29"/>
    <col collapsed="false" customWidth="true" hidden="false" outlineLevel="0" max="5129" min="5129" style="0" width="11.29"/>
    <col collapsed="false" customWidth="true" hidden="false" outlineLevel="0" max="5130" min="5130" style="0" width="16.43"/>
    <col collapsed="false" customWidth="true" hidden="false" outlineLevel="0" max="5131" min="5131" style="0" width="30.85"/>
    <col collapsed="false" customWidth="true" hidden="false" outlineLevel="0" max="5132" min="5132" style="0" width="13"/>
    <col collapsed="false" customWidth="true" hidden="false" outlineLevel="0" max="5133" min="5133" style="0" width="16.14"/>
    <col collapsed="false" customWidth="true" hidden="false" outlineLevel="0" max="5134" min="5134" style="0" width="16"/>
    <col collapsed="false" customWidth="true" hidden="false" outlineLevel="0" max="5378" min="5378" style="0" width="15.85"/>
    <col collapsed="false" customWidth="true" hidden="false" outlineLevel="0" max="5379" min="5379" style="0" width="20.29"/>
    <col collapsed="false" customWidth="true" hidden="false" outlineLevel="0" max="5380" min="5380" style="0" width="12.71"/>
    <col collapsed="false" customWidth="true" hidden="false" outlineLevel="0" max="5381" min="5381" style="0" width="14.29"/>
    <col collapsed="false" customWidth="true" hidden="false" outlineLevel="0" max="5382" min="5382" style="0" width="10.42"/>
    <col collapsed="false" customWidth="true" hidden="false" outlineLevel="0" max="5383" min="5383" style="0" width="25.57"/>
    <col collapsed="false" customWidth="true" hidden="false" outlineLevel="0" max="5384" min="5384" style="0" width="36.29"/>
    <col collapsed="false" customWidth="true" hidden="false" outlineLevel="0" max="5385" min="5385" style="0" width="11.29"/>
    <col collapsed="false" customWidth="true" hidden="false" outlineLevel="0" max="5386" min="5386" style="0" width="16.43"/>
    <col collapsed="false" customWidth="true" hidden="false" outlineLevel="0" max="5387" min="5387" style="0" width="30.85"/>
    <col collapsed="false" customWidth="true" hidden="false" outlineLevel="0" max="5388" min="5388" style="0" width="13"/>
    <col collapsed="false" customWidth="true" hidden="false" outlineLevel="0" max="5389" min="5389" style="0" width="16.14"/>
    <col collapsed="false" customWidth="true" hidden="false" outlineLevel="0" max="5390" min="5390" style="0" width="16"/>
    <col collapsed="false" customWidth="true" hidden="false" outlineLevel="0" max="5634" min="5634" style="0" width="15.85"/>
    <col collapsed="false" customWidth="true" hidden="false" outlineLevel="0" max="5635" min="5635" style="0" width="20.29"/>
    <col collapsed="false" customWidth="true" hidden="false" outlineLevel="0" max="5636" min="5636" style="0" width="12.71"/>
    <col collapsed="false" customWidth="true" hidden="false" outlineLevel="0" max="5637" min="5637" style="0" width="14.29"/>
    <col collapsed="false" customWidth="true" hidden="false" outlineLevel="0" max="5638" min="5638" style="0" width="10.42"/>
    <col collapsed="false" customWidth="true" hidden="false" outlineLevel="0" max="5639" min="5639" style="0" width="25.57"/>
    <col collapsed="false" customWidth="true" hidden="false" outlineLevel="0" max="5640" min="5640" style="0" width="36.29"/>
    <col collapsed="false" customWidth="true" hidden="false" outlineLevel="0" max="5641" min="5641" style="0" width="11.29"/>
    <col collapsed="false" customWidth="true" hidden="false" outlineLevel="0" max="5642" min="5642" style="0" width="16.43"/>
    <col collapsed="false" customWidth="true" hidden="false" outlineLevel="0" max="5643" min="5643" style="0" width="30.85"/>
    <col collapsed="false" customWidth="true" hidden="false" outlineLevel="0" max="5644" min="5644" style="0" width="13"/>
    <col collapsed="false" customWidth="true" hidden="false" outlineLevel="0" max="5645" min="5645" style="0" width="16.14"/>
    <col collapsed="false" customWidth="true" hidden="false" outlineLevel="0" max="5646" min="5646" style="0" width="16"/>
    <col collapsed="false" customWidth="true" hidden="false" outlineLevel="0" max="5890" min="5890" style="0" width="15.85"/>
    <col collapsed="false" customWidth="true" hidden="false" outlineLevel="0" max="5891" min="5891" style="0" width="20.29"/>
    <col collapsed="false" customWidth="true" hidden="false" outlineLevel="0" max="5892" min="5892" style="0" width="12.71"/>
    <col collapsed="false" customWidth="true" hidden="false" outlineLevel="0" max="5893" min="5893" style="0" width="14.29"/>
    <col collapsed="false" customWidth="true" hidden="false" outlineLevel="0" max="5894" min="5894" style="0" width="10.42"/>
    <col collapsed="false" customWidth="true" hidden="false" outlineLevel="0" max="5895" min="5895" style="0" width="25.57"/>
    <col collapsed="false" customWidth="true" hidden="false" outlineLevel="0" max="5896" min="5896" style="0" width="36.29"/>
    <col collapsed="false" customWidth="true" hidden="false" outlineLevel="0" max="5897" min="5897" style="0" width="11.29"/>
    <col collapsed="false" customWidth="true" hidden="false" outlineLevel="0" max="5898" min="5898" style="0" width="16.43"/>
    <col collapsed="false" customWidth="true" hidden="false" outlineLevel="0" max="5899" min="5899" style="0" width="30.85"/>
    <col collapsed="false" customWidth="true" hidden="false" outlineLevel="0" max="5900" min="5900" style="0" width="13"/>
    <col collapsed="false" customWidth="true" hidden="false" outlineLevel="0" max="5901" min="5901" style="0" width="16.14"/>
    <col collapsed="false" customWidth="true" hidden="false" outlineLevel="0" max="5902" min="5902" style="0" width="16"/>
    <col collapsed="false" customWidth="true" hidden="false" outlineLevel="0" max="6146" min="6146" style="0" width="15.85"/>
    <col collapsed="false" customWidth="true" hidden="false" outlineLevel="0" max="6147" min="6147" style="0" width="20.29"/>
    <col collapsed="false" customWidth="true" hidden="false" outlineLevel="0" max="6148" min="6148" style="0" width="12.71"/>
    <col collapsed="false" customWidth="true" hidden="false" outlineLevel="0" max="6149" min="6149" style="0" width="14.29"/>
    <col collapsed="false" customWidth="true" hidden="false" outlineLevel="0" max="6150" min="6150" style="0" width="10.42"/>
    <col collapsed="false" customWidth="true" hidden="false" outlineLevel="0" max="6151" min="6151" style="0" width="25.57"/>
    <col collapsed="false" customWidth="true" hidden="false" outlineLevel="0" max="6152" min="6152" style="0" width="36.29"/>
    <col collapsed="false" customWidth="true" hidden="false" outlineLevel="0" max="6153" min="6153" style="0" width="11.29"/>
    <col collapsed="false" customWidth="true" hidden="false" outlineLevel="0" max="6154" min="6154" style="0" width="16.43"/>
    <col collapsed="false" customWidth="true" hidden="false" outlineLevel="0" max="6155" min="6155" style="0" width="30.85"/>
    <col collapsed="false" customWidth="true" hidden="false" outlineLevel="0" max="6156" min="6156" style="0" width="13"/>
    <col collapsed="false" customWidth="true" hidden="false" outlineLevel="0" max="6157" min="6157" style="0" width="16.14"/>
    <col collapsed="false" customWidth="true" hidden="false" outlineLevel="0" max="6158" min="6158" style="0" width="16"/>
    <col collapsed="false" customWidth="true" hidden="false" outlineLevel="0" max="6402" min="6402" style="0" width="15.85"/>
    <col collapsed="false" customWidth="true" hidden="false" outlineLevel="0" max="6403" min="6403" style="0" width="20.29"/>
    <col collapsed="false" customWidth="true" hidden="false" outlineLevel="0" max="6404" min="6404" style="0" width="12.71"/>
    <col collapsed="false" customWidth="true" hidden="false" outlineLevel="0" max="6405" min="6405" style="0" width="14.29"/>
    <col collapsed="false" customWidth="true" hidden="false" outlineLevel="0" max="6406" min="6406" style="0" width="10.42"/>
    <col collapsed="false" customWidth="true" hidden="false" outlineLevel="0" max="6407" min="6407" style="0" width="25.57"/>
    <col collapsed="false" customWidth="true" hidden="false" outlineLevel="0" max="6408" min="6408" style="0" width="36.29"/>
    <col collapsed="false" customWidth="true" hidden="false" outlineLevel="0" max="6409" min="6409" style="0" width="11.29"/>
    <col collapsed="false" customWidth="true" hidden="false" outlineLevel="0" max="6410" min="6410" style="0" width="16.43"/>
    <col collapsed="false" customWidth="true" hidden="false" outlineLevel="0" max="6411" min="6411" style="0" width="30.85"/>
    <col collapsed="false" customWidth="true" hidden="false" outlineLevel="0" max="6412" min="6412" style="0" width="13"/>
    <col collapsed="false" customWidth="true" hidden="false" outlineLevel="0" max="6413" min="6413" style="0" width="16.14"/>
    <col collapsed="false" customWidth="true" hidden="false" outlineLevel="0" max="6414" min="6414" style="0" width="16"/>
    <col collapsed="false" customWidth="true" hidden="false" outlineLevel="0" max="6658" min="6658" style="0" width="15.85"/>
    <col collapsed="false" customWidth="true" hidden="false" outlineLevel="0" max="6659" min="6659" style="0" width="20.29"/>
    <col collapsed="false" customWidth="true" hidden="false" outlineLevel="0" max="6660" min="6660" style="0" width="12.71"/>
    <col collapsed="false" customWidth="true" hidden="false" outlineLevel="0" max="6661" min="6661" style="0" width="14.29"/>
    <col collapsed="false" customWidth="true" hidden="false" outlineLevel="0" max="6662" min="6662" style="0" width="10.42"/>
    <col collapsed="false" customWidth="true" hidden="false" outlineLevel="0" max="6663" min="6663" style="0" width="25.57"/>
    <col collapsed="false" customWidth="true" hidden="false" outlineLevel="0" max="6664" min="6664" style="0" width="36.29"/>
    <col collapsed="false" customWidth="true" hidden="false" outlineLevel="0" max="6665" min="6665" style="0" width="11.29"/>
    <col collapsed="false" customWidth="true" hidden="false" outlineLevel="0" max="6666" min="6666" style="0" width="16.43"/>
    <col collapsed="false" customWidth="true" hidden="false" outlineLevel="0" max="6667" min="6667" style="0" width="30.85"/>
    <col collapsed="false" customWidth="true" hidden="false" outlineLevel="0" max="6668" min="6668" style="0" width="13"/>
    <col collapsed="false" customWidth="true" hidden="false" outlineLevel="0" max="6669" min="6669" style="0" width="16.14"/>
    <col collapsed="false" customWidth="true" hidden="false" outlineLevel="0" max="6670" min="6670" style="0" width="16"/>
    <col collapsed="false" customWidth="true" hidden="false" outlineLevel="0" max="6914" min="6914" style="0" width="15.85"/>
    <col collapsed="false" customWidth="true" hidden="false" outlineLevel="0" max="6915" min="6915" style="0" width="20.29"/>
    <col collapsed="false" customWidth="true" hidden="false" outlineLevel="0" max="6916" min="6916" style="0" width="12.71"/>
    <col collapsed="false" customWidth="true" hidden="false" outlineLevel="0" max="6917" min="6917" style="0" width="14.29"/>
    <col collapsed="false" customWidth="true" hidden="false" outlineLevel="0" max="6918" min="6918" style="0" width="10.42"/>
    <col collapsed="false" customWidth="true" hidden="false" outlineLevel="0" max="6919" min="6919" style="0" width="25.57"/>
    <col collapsed="false" customWidth="true" hidden="false" outlineLevel="0" max="6920" min="6920" style="0" width="36.29"/>
    <col collapsed="false" customWidth="true" hidden="false" outlineLevel="0" max="6921" min="6921" style="0" width="11.29"/>
    <col collapsed="false" customWidth="true" hidden="false" outlineLevel="0" max="6922" min="6922" style="0" width="16.43"/>
    <col collapsed="false" customWidth="true" hidden="false" outlineLevel="0" max="6923" min="6923" style="0" width="30.85"/>
    <col collapsed="false" customWidth="true" hidden="false" outlineLevel="0" max="6924" min="6924" style="0" width="13"/>
    <col collapsed="false" customWidth="true" hidden="false" outlineLevel="0" max="6925" min="6925" style="0" width="16.14"/>
    <col collapsed="false" customWidth="true" hidden="false" outlineLevel="0" max="6926" min="6926" style="0" width="16"/>
    <col collapsed="false" customWidth="true" hidden="false" outlineLevel="0" max="7170" min="7170" style="0" width="15.85"/>
    <col collapsed="false" customWidth="true" hidden="false" outlineLevel="0" max="7171" min="7171" style="0" width="20.29"/>
    <col collapsed="false" customWidth="true" hidden="false" outlineLevel="0" max="7172" min="7172" style="0" width="12.71"/>
    <col collapsed="false" customWidth="true" hidden="false" outlineLevel="0" max="7173" min="7173" style="0" width="14.29"/>
    <col collapsed="false" customWidth="true" hidden="false" outlineLevel="0" max="7174" min="7174" style="0" width="10.42"/>
    <col collapsed="false" customWidth="true" hidden="false" outlineLevel="0" max="7175" min="7175" style="0" width="25.57"/>
    <col collapsed="false" customWidth="true" hidden="false" outlineLevel="0" max="7176" min="7176" style="0" width="36.29"/>
    <col collapsed="false" customWidth="true" hidden="false" outlineLevel="0" max="7177" min="7177" style="0" width="11.29"/>
    <col collapsed="false" customWidth="true" hidden="false" outlineLevel="0" max="7178" min="7178" style="0" width="16.43"/>
    <col collapsed="false" customWidth="true" hidden="false" outlineLevel="0" max="7179" min="7179" style="0" width="30.85"/>
    <col collapsed="false" customWidth="true" hidden="false" outlineLevel="0" max="7180" min="7180" style="0" width="13"/>
    <col collapsed="false" customWidth="true" hidden="false" outlineLevel="0" max="7181" min="7181" style="0" width="16.14"/>
    <col collapsed="false" customWidth="true" hidden="false" outlineLevel="0" max="7182" min="7182" style="0" width="16"/>
    <col collapsed="false" customWidth="true" hidden="false" outlineLevel="0" max="7426" min="7426" style="0" width="15.85"/>
    <col collapsed="false" customWidth="true" hidden="false" outlineLevel="0" max="7427" min="7427" style="0" width="20.29"/>
    <col collapsed="false" customWidth="true" hidden="false" outlineLevel="0" max="7428" min="7428" style="0" width="12.71"/>
    <col collapsed="false" customWidth="true" hidden="false" outlineLevel="0" max="7429" min="7429" style="0" width="14.29"/>
    <col collapsed="false" customWidth="true" hidden="false" outlineLevel="0" max="7430" min="7430" style="0" width="10.42"/>
    <col collapsed="false" customWidth="true" hidden="false" outlineLevel="0" max="7431" min="7431" style="0" width="25.57"/>
    <col collapsed="false" customWidth="true" hidden="false" outlineLevel="0" max="7432" min="7432" style="0" width="36.29"/>
    <col collapsed="false" customWidth="true" hidden="false" outlineLevel="0" max="7433" min="7433" style="0" width="11.29"/>
    <col collapsed="false" customWidth="true" hidden="false" outlineLevel="0" max="7434" min="7434" style="0" width="16.43"/>
    <col collapsed="false" customWidth="true" hidden="false" outlineLevel="0" max="7435" min="7435" style="0" width="30.85"/>
    <col collapsed="false" customWidth="true" hidden="false" outlineLevel="0" max="7436" min="7436" style="0" width="13"/>
    <col collapsed="false" customWidth="true" hidden="false" outlineLevel="0" max="7437" min="7437" style="0" width="16.14"/>
    <col collapsed="false" customWidth="true" hidden="false" outlineLevel="0" max="7438" min="7438" style="0" width="16"/>
    <col collapsed="false" customWidth="true" hidden="false" outlineLevel="0" max="7682" min="7682" style="0" width="15.85"/>
    <col collapsed="false" customWidth="true" hidden="false" outlineLevel="0" max="7683" min="7683" style="0" width="20.29"/>
    <col collapsed="false" customWidth="true" hidden="false" outlineLevel="0" max="7684" min="7684" style="0" width="12.71"/>
    <col collapsed="false" customWidth="true" hidden="false" outlineLevel="0" max="7685" min="7685" style="0" width="14.29"/>
    <col collapsed="false" customWidth="true" hidden="false" outlineLevel="0" max="7686" min="7686" style="0" width="10.42"/>
    <col collapsed="false" customWidth="true" hidden="false" outlineLevel="0" max="7687" min="7687" style="0" width="25.57"/>
    <col collapsed="false" customWidth="true" hidden="false" outlineLevel="0" max="7688" min="7688" style="0" width="36.29"/>
    <col collapsed="false" customWidth="true" hidden="false" outlineLevel="0" max="7689" min="7689" style="0" width="11.29"/>
    <col collapsed="false" customWidth="true" hidden="false" outlineLevel="0" max="7690" min="7690" style="0" width="16.43"/>
    <col collapsed="false" customWidth="true" hidden="false" outlineLevel="0" max="7691" min="7691" style="0" width="30.85"/>
    <col collapsed="false" customWidth="true" hidden="false" outlineLevel="0" max="7692" min="7692" style="0" width="13"/>
    <col collapsed="false" customWidth="true" hidden="false" outlineLevel="0" max="7693" min="7693" style="0" width="16.14"/>
    <col collapsed="false" customWidth="true" hidden="false" outlineLevel="0" max="7694" min="7694" style="0" width="16"/>
    <col collapsed="false" customWidth="true" hidden="false" outlineLevel="0" max="7938" min="7938" style="0" width="15.85"/>
    <col collapsed="false" customWidth="true" hidden="false" outlineLevel="0" max="7939" min="7939" style="0" width="20.29"/>
    <col collapsed="false" customWidth="true" hidden="false" outlineLevel="0" max="7940" min="7940" style="0" width="12.71"/>
    <col collapsed="false" customWidth="true" hidden="false" outlineLevel="0" max="7941" min="7941" style="0" width="14.29"/>
    <col collapsed="false" customWidth="true" hidden="false" outlineLevel="0" max="7942" min="7942" style="0" width="10.42"/>
    <col collapsed="false" customWidth="true" hidden="false" outlineLevel="0" max="7943" min="7943" style="0" width="25.57"/>
    <col collapsed="false" customWidth="true" hidden="false" outlineLevel="0" max="7944" min="7944" style="0" width="36.29"/>
    <col collapsed="false" customWidth="true" hidden="false" outlineLevel="0" max="7945" min="7945" style="0" width="11.29"/>
    <col collapsed="false" customWidth="true" hidden="false" outlineLevel="0" max="7946" min="7946" style="0" width="16.43"/>
    <col collapsed="false" customWidth="true" hidden="false" outlineLevel="0" max="7947" min="7947" style="0" width="30.85"/>
    <col collapsed="false" customWidth="true" hidden="false" outlineLevel="0" max="7948" min="7948" style="0" width="13"/>
    <col collapsed="false" customWidth="true" hidden="false" outlineLevel="0" max="7949" min="7949" style="0" width="16.14"/>
    <col collapsed="false" customWidth="true" hidden="false" outlineLevel="0" max="7950" min="7950" style="0" width="16"/>
    <col collapsed="false" customWidth="true" hidden="false" outlineLevel="0" max="8194" min="8194" style="0" width="15.85"/>
    <col collapsed="false" customWidth="true" hidden="false" outlineLevel="0" max="8195" min="8195" style="0" width="20.29"/>
    <col collapsed="false" customWidth="true" hidden="false" outlineLevel="0" max="8196" min="8196" style="0" width="12.71"/>
    <col collapsed="false" customWidth="true" hidden="false" outlineLevel="0" max="8197" min="8197" style="0" width="14.29"/>
    <col collapsed="false" customWidth="true" hidden="false" outlineLevel="0" max="8198" min="8198" style="0" width="10.42"/>
    <col collapsed="false" customWidth="true" hidden="false" outlineLevel="0" max="8199" min="8199" style="0" width="25.57"/>
    <col collapsed="false" customWidth="true" hidden="false" outlineLevel="0" max="8200" min="8200" style="0" width="36.29"/>
    <col collapsed="false" customWidth="true" hidden="false" outlineLevel="0" max="8201" min="8201" style="0" width="11.29"/>
    <col collapsed="false" customWidth="true" hidden="false" outlineLevel="0" max="8202" min="8202" style="0" width="16.43"/>
    <col collapsed="false" customWidth="true" hidden="false" outlineLevel="0" max="8203" min="8203" style="0" width="30.85"/>
    <col collapsed="false" customWidth="true" hidden="false" outlineLevel="0" max="8204" min="8204" style="0" width="13"/>
    <col collapsed="false" customWidth="true" hidden="false" outlineLevel="0" max="8205" min="8205" style="0" width="16.14"/>
    <col collapsed="false" customWidth="true" hidden="false" outlineLevel="0" max="8206" min="8206" style="0" width="16"/>
    <col collapsed="false" customWidth="true" hidden="false" outlineLevel="0" max="8450" min="8450" style="0" width="15.85"/>
    <col collapsed="false" customWidth="true" hidden="false" outlineLevel="0" max="8451" min="8451" style="0" width="20.29"/>
    <col collapsed="false" customWidth="true" hidden="false" outlineLevel="0" max="8452" min="8452" style="0" width="12.71"/>
    <col collapsed="false" customWidth="true" hidden="false" outlineLevel="0" max="8453" min="8453" style="0" width="14.29"/>
    <col collapsed="false" customWidth="true" hidden="false" outlineLevel="0" max="8454" min="8454" style="0" width="10.42"/>
    <col collapsed="false" customWidth="true" hidden="false" outlineLevel="0" max="8455" min="8455" style="0" width="25.57"/>
    <col collapsed="false" customWidth="true" hidden="false" outlineLevel="0" max="8456" min="8456" style="0" width="36.29"/>
    <col collapsed="false" customWidth="true" hidden="false" outlineLevel="0" max="8457" min="8457" style="0" width="11.29"/>
    <col collapsed="false" customWidth="true" hidden="false" outlineLevel="0" max="8458" min="8458" style="0" width="16.43"/>
    <col collapsed="false" customWidth="true" hidden="false" outlineLevel="0" max="8459" min="8459" style="0" width="30.85"/>
    <col collapsed="false" customWidth="true" hidden="false" outlineLevel="0" max="8460" min="8460" style="0" width="13"/>
    <col collapsed="false" customWidth="true" hidden="false" outlineLevel="0" max="8461" min="8461" style="0" width="16.14"/>
    <col collapsed="false" customWidth="true" hidden="false" outlineLevel="0" max="8462" min="8462" style="0" width="16"/>
    <col collapsed="false" customWidth="true" hidden="false" outlineLevel="0" max="8706" min="8706" style="0" width="15.85"/>
    <col collapsed="false" customWidth="true" hidden="false" outlineLevel="0" max="8707" min="8707" style="0" width="20.29"/>
    <col collapsed="false" customWidth="true" hidden="false" outlineLevel="0" max="8708" min="8708" style="0" width="12.71"/>
    <col collapsed="false" customWidth="true" hidden="false" outlineLevel="0" max="8709" min="8709" style="0" width="14.29"/>
    <col collapsed="false" customWidth="true" hidden="false" outlineLevel="0" max="8710" min="8710" style="0" width="10.42"/>
    <col collapsed="false" customWidth="true" hidden="false" outlineLevel="0" max="8711" min="8711" style="0" width="25.57"/>
    <col collapsed="false" customWidth="true" hidden="false" outlineLevel="0" max="8712" min="8712" style="0" width="36.29"/>
    <col collapsed="false" customWidth="true" hidden="false" outlineLevel="0" max="8713" min="8713" style="0" width="11.29"/>
    <col collapsed="false" customWidth="true" hidden="false" outlineLevel="0" max="8714" min="8714" style="0" width="16.43"/>
    <col collapsed="false" customWidth="true" hidden="false" outlineLevel="0" max="8715" min="8715" style="0" width="30.85"/>
    <col collapsed="false" customWidth="true" hidden="false" outlineLevel="0" max="8716" min="8716" style="0" width="13"/>
    <col collapsed="false" customWidth="true" hidden="false" outlineLevel="0" max="8717" min="8717" style="0" width="16.14"/>
    <col collapsed="false" customWidth="true" hidden="false" outlineLevel="0" max="8718" min="8718" style="0" width="16"/>
    <col collapsed="false" customWidth="true" hidden="false" outlineLevel="0" max="8962" min="8962" style="0" width="15.85"/>
    <col collapsed="false" customWidth="true" hidden="false" outlineLevel="0" max="8963" min="8963" style="0" width="20.29"/>
    <col collapsed="false" customWidth="true" hidden="false" outlineLevel="0" max="8964" min="8964" style="0" width="12.71"/>
    <col collapsed="false" customWidth="true" hidden="false" outlineLevel="0" max="8965" min="8965" style="0" width="14.29"/>
    <col collapsed="false" customWidth="true" hidden="false" outlineLevel="0" max="8966" min="8966" style="0" width="10.42"/>
    <col collapsed="false" customWidth="true" hidden="false" outlineLevel="0" max="8967" min="8967" style="0" width="25.57"/>
    <col collapsed="false" customWidth="true" hidden="false" outlineLevel="0" max="8968" min="8968" style="0" width="36.29"/>
    <col collapsed="false" customWidth="true" hidden="false" outlineLevel="0" max="8969" min="8969" style="0" width="11.29"/>
    <col collapsed="false" customWidth="true" hidden="false" outlineLevel="0" max="8970" min="8970" style="0" width="16.43"/>
    <col collapsed="false" customWidth="true" hidden="false" outlineLevel="0" max="8971" min="8971" style="0" width="30.85"/>
    <col collapsed="false" customWidth="true" hidden="false" outlineLevel="0" max="8972" min="8972" style="0" width="13"/>
    <col collapsed="false" customWidth="true" hidden="false" outlineLevel="0" max="8973" min="8973" style="0" width="16.14"/>
    <col collapsed="false" customWidth="true" hidden="false" outlineLevel="0" max="8974" min="8974" style="0" width="16"/>
    <col collapsed="false" customWidth="true" hidden="false" outlineLevel="0" max="9218" min="9218" style="0" width="15.85"/>
    <col collapsed="false" customWidth="true" hidden="false" outlineLevel="0" max="9219" min="9219" style="0" width="20.29"/>
    <col collapsed="false" customWidth="true" hidden="false" outlineLevel="0" max="9220" min="9220" style="0" width="12.71"/>
    <col collapsed="false" customWidth="true" hidden="false" outlineLevel="0" max="9221" min="9221" style="0" width="14.29"/>
    <col collapsed="false" customWidth="true" hidden="false" outlineLevel="0" max="9222" min="9222" style="0" width="10.42"/>
    <col collapsed="false" customWidth="true" hidden="false" outlineLevel="0" max="9223" min="9223" style="0" width="25.57"/>
    <col collapsed="false" customWidth="true" hidden="false" outlineLevel="0" max="9224" min="9224" style="0" width="36.29"/>
    <col collapsed="false" customWidth="true" hidden="false" outlineLevel="0" max="9225" min="9225" style="0" width="11.29"/>
    <col collapsed="false" customWidth="true" hidden="false" outlineLevel="0" max="9226" min="9226" style="0" width="16.43"/>
    <col collapsed="false" customWidth="true" hidden="false" outlineLevel="0" max="9227" min="9227" style="0" width="30.85"/>
    <col collapsed="false" customWidth="true" hidden="false" outlineLevel="0" max="9228" min="9228" style="0" width="13"/>
    <col collapsed="false" customWidth="true" hidden="false" outlineLevel="0" max="9229" min="9229" style="0" width="16.14"/>
    <col collapsed="false" customWidth="true" hidden="false" outlineLevel="0" max="9230" min="9230" style="0" width="16"/>
    <col collapsed="false" customWidth="true" hidden="false" outlineLevel="0" max="9474" min="9474" style="0" width="15.85"/>
    <col collapsed="false" customWidth="true" hidden="false" outlineLevel="0" max="9475" min="9475" style="0" width="20.29"/>
    <col collapsed="false" customWidth="true" hidden="false" outlineLevel="0" max="9476" min="9476" style="0" width="12.71"/>
    <col collapsed="false" customWidth="true" hidden="false" outlineLevel="0" max="9477" min="9477" style="0" width="14.29"/>
    <col collapsed="false" customWidth="true" hidden="false" outlineLevel="0" max="9478" min="9478" style="0" width="10.42"/>
    <col collapsed="false" customWidth="true" hidden="false" outlineLevel="0" max="9479" min="9479" style="0" width="25.57"/>
    <col collapsed="false" customWidth="true" hidden="false" outlineLevel="0" max="9480" min="9480" style="0" width="36.29"/>
    <col collapsed="false" customWidth="true" hidden="false" outlineLevel="0" max="9481" min="9481" style="0" width="11.29"/>
    <col collapsed="false" customWidth="true" hidden="false" outlineLevel="0" max="9482" min="9482" style="0" width="16.43"/>
    <col collapsed="false" customWidth="true" hidden="false" outlineLevel="0" max="9483" min="9483" style="0" width="30.85"/>
    <col collapsed="false" customWidth="true" hidden="false" outlineLevel="0" max="9484" min="9484" style="0" width="13"/>
    <col collapsed="false" customWidth="true" hidden="false" outlineLevel="0" max="9485" min="9485" style="0" width="16.14"/>
    <col collapsed="false" customWidth="true" hidden="false" outlineLevel="0" max="9486" min="9486" style="0" width="16"/>
    <col collapsed="false" customWidth="true" hidden="false" outlineLevel="0" max="9730" min="9730" style="0" width="15.85"/>
    <col collapsed="false" customWidth="true" hidden="false" outlineLevel="0" max="9731" min="9731" style="0" width="20.29"/>
    <col collapsed="false" customWidth="true" hidden="false" outlineLevel="0" max="9732" min="9732" style="0" width="12.71"/>
    <col collapsed="false" customWidth="true" hidden="false" outlineLevel="0" max="9733" min="9733" style="0" width="14.29"/>
    <col collapsed="false" customWidth="true" hidden="false" outlineLevel="0" max="9734" min="9734" style="0" width="10.42"/>
    <col collapsed="false" customWidth="true" hidden="false" outlineLevel="0" max="9735" min="9735" style="0" width="25.57"/>
    <col collapsed="false" customWidth="true" hidden="false" outlineLevel="0" max="9736" min="9736" style="0" width="36.29"/>
    <col collapsed="false" customWidth="true" hidden="false" outlineLevel="0" max="9737" min="9737" style="0" width="11.29"/>
    <col collapsed="false" customWidth="true" hidden="false" outlineLevel="0" max="9738" min="9738" style="0" width="16.43"/>
    <col collapsed="false" customWidth="true" hidden="false" outlineLevel="0" max="9739" min="9739" style="0" width="30.85"/>
    <col collapsed="false" customWidth="true" hidden="false" outlineLevel="0" max="9740" min="9740" style="0" width="13"/>
    <col collapsed="false" customWidth="true" hidden="false" outlineLevel="0" max="9741" min="9741" style="0" width="16.14"/>
    <col collapsed="false" customWidth="true" hidden="false" outlineLevel="0" max="9742" min="9742" style="0" width="16"/>
    <col collapsed="false" customWidth="true" hidden="false" outlineLevel="0" max="9986" min="9986" style="0" width="15.85"/>
    <col collapsed="false" customWidth="true" hidden="false" outlineLevel="0" max="9987" min="9987" style="0" width="20.29"/>
    <col collapsed="false" customWidth="true" hidden="false" outlineLevel="0" max="9988" min="9988" style="0" width="12.71"/>
    <col collapsed="false" customWidth="true" hidden="false" outlineLevel="0" max="9989" min="9989" style="0" width="14.29"/>
    <col collapsed="false" customWidth="true" hidden="false" outlineLevel="0" max="9990" min="9990" style="0" width="10.42"/>
    <col collapsed="false" customWidth="true" hidden="false" outlineLevel="0" max="9991" min="9991" style="0" width="25.57"/>
    <col collapsed="false" customWidth="true" hidden="false" outlineLevel="0" max="9992" min="9992" style="0" width="36.29"/>
    <col collapsed="false" customWidth="true" hidden="false" outlineLevel="0" max="9993" min="9993" style="0" width="11.29"/>
    <col collapsed="false" customWidth="true" hidden="false" outlineLevel="0" max="9994" min="9994" style="0" width="16.43"/>
    <col collapsed="false" customWidth="true" hidden="false" outlineLevel="0" max="9995" min="9995" style="0" width="30.85"/>
    <col collapsed="false" customWidth="true" hidden="false" outlineLevel="0" max="9996" min="9996" style="0" width="13"/>
    <col collapsed="false" customWidth="true" hidden="false" outlineLevel="0" max="9997" min="9997" style="0" width="16.14"/>
    <col collapsed="false" customWidth="true" hidden="false" outlineLevel="0" max="9998" min="9998" style="0" width="16"/>
    <col collapsed="false" customWidth="true" hidden="false" outlineLevel="0" max="10242" min="10242" style="0" width="15.85"/>
    <col collapsed="false" customWidth="true" hidden="false" outlineLevel="0" max="10243" min="10243" style="0" width="20.29"/>
    <col collapsed="false" customWidth="true" hidden="false" outlineLevel="0" max="10244" min="10244" style="0" width="12.71"/>
    <col collapsed="false" customWidth="true" hidden="false" outlineLevel="0" max="10245" min="10245" style="0" width="14.29"/>
    <col collapsed="false" customWidth="true" hidden="false" outlineLevel="0" max="10246" min="10246" style="0" width="10.42"/>
    <col collapsed="false" customWidth="true" hidden="false" outlineLevel="0" max="10247" min="10247" style="0" width="25.57"/>
    <col collapsed="false" customWidth="true" hidden="false" outlineLevel="0" max="10248" min="10248" style="0" width="36.29"/>
    <col collapsed="false" customWidth="true" hidden="false" outlineLevel="0" max="10249" min="10249" style="0" width="11.29"/>
    <col collapsed="false" customWidth="true" hidden="false" outlineLevel="0" max="10250" min="10250" style="0" width="16.43"/>
    <col collapsed="false" customWidth="true" hidden="false" outlineLevel="0" max="10251" min="10251" style="0" width="30.85"/>
    <col collapsed="false" customWidth="true" hidden="false" outlineLevel="0" max="10252" min="10252" style="0" width="13"/>
    <col collapsed="false" customWidth="true" hidden="false" outlineLevel="0" max="10253" min="10253" style="0" width="16.14"/>
    <col collapsed="false" customWidth="true" hidden="false" outlineLevel="0" max="10254" min="10254" style="0" width="16"/>
    <col collapsed="false" customWidth="true" hidden="false" outlineLevel="0" max="10498" min="10498" style="0" width="15.85"/>
    <col collapsed="false" customWidth="true" hidden="false" outlineLevel="0" max="10499" min="10499" style="0" width="20.29"/>
    <col collapsed="false" customWidth="true" hidden="false" outlineLevel="0" max="10500" min="10500" style="0" width="12.71"/>
    <col collapsed="false" customWidth="true" hidden="false" outlineLevel="0" max="10501" min="10501" style="0" width="14.29"/>
    <col collapsed="false" customWidth="true" hidden="false" outlineLevel="0" max="10502" min="10502" style="0" width="10.42"/>
    <col collapsed="false" customWidth="true" hidden="false" outlineLevel="0" max="10503" min="10503" style="0" width="25.57"/>
    <col collapsed="false" customWidth="true" hidden="false" outlineLevel="0" max="10504" min="10504" style="0" width="36.29"/>
    <col collapsed="false" customWidth="true" hidden="false" outlineLevel="0" max="10505" min="10505" style="0" width="11.29"/>
    <col collapsed="false" customWidth="true" hidden="false" outlineLevel="0" max="10506" min="10506" style="0" width="16.43"/>
    <col collapsed="false" customWidth="true" hidden="false" outlineLevel="0" max="10507" min="10507" style="0" width="30.85"/>
    <col collapsed="false" customWidth="true" hidden="false" outlineLevel="0" max="10508" min="10508" style="0" width="13"/>
    <col collapsed="false" customWidth="true" hidden="false" outlineLevel="0" max="10509" min="10509" style="0" width="16.14"/>
    <col collapsed="false" customWidth="true" hidden="false" outlineLevel="0" max="10510" min="10510" style="0" width="16"/>
    <col collapsed="false" customWidth="true" hidden="false" outlineLevel="0" max="10754" min="10754" style="0" width="15.85"/>
    <col collapsed="false" customWidth="true" hidden="false" outlineLevel="0" max="10755" min="10755" style="0" width="20.29"/>
    <col collapsed="false" customWidth="true" hidden="false" outlineLevel="0" max="10756" min="10756" style="0" width="12.71"/>
    <col collapsed="false" customWidth="true" hidden="false" outlineLevel="0" max="10757" min="10757" style="0" width="14.29"/>
    <col collapsed="false" customWidth="true" hidden="false" outlineLevel="0" max="10758" min="10758" style="0" width="10.42"/>
    <col collapsed="false" customWidth="true" hidden="false" outlineLevel="0" max="10759" min="10759" style="0" width="25.57"/>
    <col collapsed="false" customWidth="true" hidden="false" outlineLevel="0" max="10760" min="10760" style="0" width="36.29"/>
    <col collapsed="false" customWidth="true" hidden="false" outlineLevel="0" max="10761" min="10761" style="0" width="11.29"/>
    <col collapsed="false" customWidth="true" hidden="false" outlineLevel="0" max="10762" min="10762" style="0" width="16.43"/>
    <col collapsed="false" customWidth="true" hidden="false" outlineLevel="0" max="10763" min="10763" style="0" width="30.85"/>
    <col collapsed="false" customWidth="true" hidden="false" outlineLevel="0" max="10764" min="10764" style="0" width="13"/>
    <col collapsed="false" customWidth="true" hidden="false" outlineLevel="0" max="10765" min="10765" style="0" width="16.14"/>
    <col collapsed="false" customWidth="true" hidden="false" outlineLevel="0" max="10766" min="10766" style="0" width="16"/>
    <col collapsed="false" customWidth="true" hidden="false" outlineLevel="0" max="11010" min="11010" style="0" width="15.85"/>
    <col collapsed="false" customWidth="true" hidden="false" outlineLevel="0" max="11011" min="11011" style="0" width="20.29"/>
    <col collapsed="false" customWidth="true" hidden="false" outlineLevel="0" max="11012" min="11012" style="0" width="12.71"/>
    <col collapsed="false" customWidth="true" hidden="false" outlineLevel="0" max="11013" min="11013" style="0" width="14.29"/>
    <col collapsed="false" customWidth="true" hidden="false" outlineLevel="0" max="11014" min="11014" style="0" width="10.42"/>
    <col collapsed="false" customWidth="true" hidden="false" outlineLevel="0" max="11015" min="11015" style="0" width="25.57"/>
    <col collapsed="false" customWidth="true" hidden="false" outlineLevel="0" max="11016" min="11016" style="0" width="36.29"/>
    <col collapsed="false" customWidth="true" hidden="false" outlineLevel="0" max="11017" min="11017" style="0" width="11.29"/>
    <col collapsed="false" customWidth="true" hidden="false" outlineLevel="0" max="11018" min="11018" style="0" width="16.43"/>
    <col collapsed="false" customWidth="true" hidden="false" outlineLevel="0" max="11019" min="11019" style="0" width="30.85"/>
    <col collapsed="false" customWidth="true" hidden="false" outlineLevel="0" max="11020" min="11020" style="0" width="13"/>
    <col collapsed="false" customWidth="true" hidden="false" outlineLevel="0" max="11021" min="11021" style="0" width="16.14"/>
    <col collapsed="false" customWidth="true" hidden="false" outlineLevel="0" max="11022" min="11022" style="0" width="16"/>
    <col collapsed="false" customWidth="true" hidden="false" outlineLevel="0" max="11266" min="11266" style="0" width="15.85"/>
    <col collapsed="false" customWidth="true" hidden="false" outlineLevel="0" max="11267" min="11267" style="0" width="20.29"/>
    <col collapsed="false" customWidth="true" hidden="false" outlineLevel="0" max="11268" min="11268" style="0" width="12.71"/>
    <col collapsed="false" customWidth="true" hidden="false" outlineLevel="0" max="11269" min="11269" style="0" width="14.29"/>
    <col collapsed="false" customWidth="true" hidden="false" outlineLevel="0" max="11270" min="11270" style="0" width="10.42"/>
    <col collapsed="false" customWidth="true" hidden="false" outlineLevel="0" max="11271" min="11271" style="0" width="25.57"/>
    <col collapsed="false" customWidth="true" hidden="false" outlineLevel="0" max="11272" min="11272" style="0" width="36.29"/>
    <col collapsed="false" customWidth="true" hidden="false" outlineLevel="0" max="11273" min="11273" style="0" width="11.29"/>
    <col collapsed="false" customWidth="true" hidden="false" outlineLevel="0" max="11274" min="11274" style="0" width="16.43"/>
    <col collapsed="false" customWidth="true" hidden="false" outlineLevel="0" max="11275" min="11275" style="0" width="30.85"/>
    <col collapsed="false" customWidth="true" hidden="false" outlineLevel="0" max="11276" min="11276" style="0" width="13"/>
    <col collapsed="false" customWidth="true" hidden="false" outlineLevel="0" max="11277" min="11277" style="0" width="16.14"/>
    <col collapsed="false" customWidth="true" hidden="false" outlineLevel="0" max="11278" min="11278" style="0" width="16"/>
    <col collapsed="false" customWidth="true" hidden="false" outlineLevel="0" max="11522" min="11522" style="0" width="15.85"/>
    <col collapsed="false" customWidth="true" hidden="false" outlineLevel="0" max="11523" min="11523" style="0" width="20.29"/>
    <col collapsed="false" customWidth="true" hidden="false" outlineLevel="0" max="11524" min="11524" style="0" width="12.71"/>
    <col collapsed="false" customWidth="true" hidden="false" outlineLevel="0" max="11525" min="11525" style="0" width="14.29"/>
    <col collapsed="false" customWidth="true" hidden="false" outlineLevel="0" max="11526" min="11526" style="0" width="10.42"/>
    <col collapsed="false" customWidth="true" hidden="false" outlineLevel="0" max="11527" min="11527" style="0" width="25.57"/>
    <col collapsed="false" customWidth="true" hidden="false" outlineLevel="0" max="11528" min="11528" style="0" width="36.29"/>
    <col collapsed="false" customWidth="true" hidden="false" outlineLevel="0" max="11529" min="11529" style="0" width="11.29"/>
    <col collapsed="false" customWidth="true" hidden="false" outlineLevel="0" max="11530" min="11530" style="0" width="16.43"/>
    <col collapsed="false" customWidth="true" hidden="false" outlineLevel="0" max="11531" min="11531" style="0" width="30.85"/>
    <col collapsed="false" customWidth="true" hidden="false" outlineLevel="0" max="11532" min="11532" style="0" width="13"/>
    <col collapsed="false" customWidth="true" hidden="false" outlineLevel="0" max="11533" min="11533" style="0" width="16.14"/>
    <col collapsed="false" customWidth="true" hidden="false" outlineLevel="0" max="11534" min="11534" style="0" width="16"/>
    <col collapsed="false" customWidth="true" hidden="false" outlineLevel="0" max="11778" min="11778" style="0" width="15.85"/>
    <col collapsed="false" customWidth="true" hidden="false" outlineLevel="0" max="11779" min="11779" style="0" width="20.29"/>
    <col collapsed="false" customWidth="true" hidden="false" outlineLevel="0" max="11780" min="11780" style="0" width="12.71"/>
    <col collapsed="false" customWidth="true" hidden="false" outlineLevel="0" max="11781" min="11781" style="0" width="14.29"/>
    <col collapsed="false" customWidth="true" hidden="false" outlineLevel="0" max="11782" min="11782" style="0" width="10.42"/>
    <col collapsed="false" customWidth="true" hidden="false" outlineLevel="0" max="11783" min="11783" style="0" width="25.57"/>
    <col collapsed="false" customWidth="true" hidden="false" outlineLevel="0" max="11784" min="11784" style="0" width="36.29"/>
    <col collapsed="false" customWidth="true" hidden="false" outlineLevel="0" max="11785" min="11785" style="0" width="11.29"/>
    <col collapsed="false" customWidth="true" hidden="false" outlineLevel="0" max="11786" min="11786" style="0" width="16.43"/>
    <col collapsed="false" customWidth="true" hidden="false" outlineLevel="0" max="11787" min="11787" style="0" width="30.85"/>
    <col collapsed="false" customWidth="true" hidden="false" outlineLevel="0" max="11788" min="11788" style="0" width="13"/>
    <col collapsed="false" customWidth="true" hidden="false" outlineLevel="0" max="11789" min="11789" style="0" width="16.14"/>
    <col collapsed="false" customWidth="true" hidden="false" outlineLevel="0" max="11790" min="11790" style="0" width="16"/>
    <col collapsed="false" customWidth="true" hidden="false" outlineLevel="0" max="12034" min="12034" style="0" width="15.85"/>
    <col collapsed="false" customWidth="true" hidden="false" outlineLevel="0" max="12035" min="12035" style="0" width="20.29"/>
    <col collapsed="false" customWidth="true" hidden="false" outlineLevel="0" max="12036" min="12036" style="0" width="12.71"/>
    <col collapsed="false" customWidth="true" hidden="false" outlineLevel="0" max="12037" min="12037" style="0" width="14.29"/>
    <col collapsed="false" customWidth="true" hidden="false" outlineLevel="0" max="12038" min="12038" style="0" width="10.42"/>
    <col collapsed="false" customWidth="true" hidden="false" outlineLevel="0" max="12039" min="12039" style="0" width="25.57"/>
    <col collapsed="false" customWidth="true" hidden="false" outlineLevel="0" max="12040" min="12040" style="0" width="36.29"/>
    <col collapsed="false" customWidth="true" hidden="false" outlineLevel="0" max="12041" min="12041" style="0" width="11.29"/>
    <col collapsed="false" customWidth="true" hidden="false" outlineLevel="0" max="12042" min="12042" style="0" width="16.43"/>
    <col collapsed="false" customWidth="true" hidden="false" outlineLevel="0" max="12043" min="12043" style="0" width="30.85"/>
    <col collapsed="false" customWidth="true" hidden="false" outlineLevel="0" max="12044" min="12044" style="0" width="13"/>
    <col collapsed="false" customWidth="true" hidden="false" outlineLevel="0" max="12045" min="12045" style="0" width="16.14"/>
    <col collapsed="false" customWidth="true" hidden="false" outlineLevel="0" max="12046" min="12046" style="0" width="16"/>
    <col collapsed="false" customWidth="true" hidden="false" outlineLevel="0" max="12290" min="12290" style="0" width="15.85"/>
    <col collapsed="false" customWidth="true" hidden="false" outlineLevel="0" max="12291" min="12291" style="0" width="20.29"/>
    <col collapsed="false" customWidth="true" hidden="false" outlineLevel="0" max="12292" min="12292" style="0" width="12.71"/>
    <col collapsed="false" customWidth="true" hidden="false" outlineLevel="0" max="12293" min="12293" style="0" width="14.29"/>
    <col collapsed="false" customWidth="true" hidden="false" outlineLevel="0" max="12294" min="12294" style="0" width="10.42"/>
    <col collapsed="false" customWidth="true" hidden="false" outlineLevel="0" max="12295" min="12295" style="0" width="25.57"/>
    <col collapsed="false" customWidth="true" hidden="false" outlineLevel="0" max="12296" min="12296" style="0" width="36.29"/>
    <col collapsed="false" customWidth="true" hidden="false" outlineLevel="0" max="12297" min="12297" style="0" width="11.29"/>
    <col collapsed="false" customWidth="true" hidden="false" outlineLevel="0" max="12298" min="12298" style="0" width="16.43"/>
    <col collapsed="false" customWidth="true" hidden="false" outlineLevel="0" max="12299" min="12299" style="0" width="30.85"/>
    <col collapsed="false" customWidth="true" hidden="false" outlineLevel="0" max="12300" min="12300" style="0" width="13"/>
    <col collapsed="false" customWidth="true" hidden="false" outlineLevel="0" max="12301" min="12301" style="0" width="16.14"/>
    <col collapsed="false" customWidth="true" hidden="false" outlineLevel="0" max="12302" min="12302" style="0" width="16"/>
    <col collapsed="false" customWidth="true" hidden="false" outlineLevel="0" max="12546" min="12546" style="0" width="15.85"/>
    <col collapsed="false" customWidth="true" hidden="false" outlineLevel="0" max="12547" min="12547" style="0" width="20.29"/>
    <col collapsed="false" customWidth="true" hidden="false" outlineLevel="0" max="12548" min="12548" style="0" width="12.71"/>
    <col collapsed="false" customWidth="true" hidden="false" outlineLevel="0" max="12549" min="12549" style="0" width="14.29"/>
    <col collapsed="false" customWidth="true" hidden="false" outlineLevel="0" max="12550" min="12550" style="0" width="10.42"/>
    <col collapsed="false" customWidth="true" hidden="false" outlineLevel="0" max="12551" min="12551" style="0" width="25.57"/>
    <col collapsed="false" customWidth="true" hidden="false" outlineLevel="0" max="12552" min="12552" style="0" width="36.29"/>
    <col collapsed="false" customWidth="true" hidden="false" outlineLevel="0" max="12553" min="12553" style="0" width="11.29"/>
    <col collapsed="false" customWidth="true" hidden="false" outlineLevel="0" max="12554" min="12554" style="0" width="16.43"/>
    <col collapsed="false" customWidth="true" hidden="false" outlineLevel="0" max="12555" min="12555" style="0" width="30.85"/>
    <col collapsed="false" customWidth="true" hidden="false" outlineLevel="0" max="12556" min="12556" style="0" width="13"/>
    <col collapsed="false" customWidth="true" hidden="false" outlineLevel="0" max="12557" min="12557" style="0" width="16.14"/>
    <col collapsed="false" customWidth="true" hidden="false" outlineLevel="0" max="12558" min="12558" style="0" width="16"/>
    <col collapsed="false" customWidth="true" hidden="false" outlineLevel="0" max="12802" min="12802" style="0" width="15.85"/>
    <col collapsed="false" customWidth="true" hidden="false" outlineLevel="0" max="12803" min="12803" style="0" width="20.29"/>
    <col collapsed="false" customWidth="true" hidden="false" outlineLevel="0" max="12804" min="12804" style="0" width="12.71"/>
    <col collapsed="false" customWidth="true" hidden="false" outlineLevel="0" max="12805" min="12805" style="0" width="14.29"/>
    <col collapsed="false" customWidth="true" hidden="false" outlineLevel="0" max="12806" min="12806" style="0" width="10.42"/>
    <col collapsed="false" customWidth="true" hidden="false" outlineLevel="0" max="12807" min="12807" style="0" width="25.57"/>
    <col collapsed="false" customWidth="true" hidden="false" outlineLevel="0" max="12808" min="12808" style="0" width="36.29"/>
    <col collapsed="false" customWidth="true" hidden="false" outlineLevel="0" max="12809" min="12809" style="0" width="11.29"/>
    <col collapsed="false" customWidth="true" hidden="false" outlineLevel="0" max="12810" min="12810" style="0" width="16.43"/>
    <col collapsed="false" customWidth="true" hidden="false" outlineLevel="0" max="12811" min="12811" style="0" width="30.85"/>
    <col collapsed="false" customWidth="true" hidden="false" outlineLevel="0" max="12812" min="12812" style="0" width="13"/>
    <col collapsed="false" customWidth="true" hidden="false" outlineLevel="0" max="12813" min="12813" style="0" width="16.14"/>
    <col collapsed="false" customWidth="true" hidden="false" outlineLevel="0" max="12814" min="12814" style="0" width="16"/>
    <col collapsed="false" customWidth="true" hidden="false" outlineLevel="0" max="13058" min="13058" style="0" width="15.85"/>
    <col collapsed="false" customWidth="true" hidden="false" outlineLevel="0" max="13059" min="13059" style="0" width="20.29"/>
    <col collapsed="false" customWidth="true" hidden="false" outlineLevel="0" max="13060" min="13060" style="0" width="12.71"/>
    <col collapsed="false" customWidth="true" hidden="false" outlineLevel="0" max="13061" min="13061" style="0" width="14.29"/>
    <col collapsed="false" customWidth="true" hidden="false" outlineLevel="0" max="13062" min="13062" style="0" width="10.42"/>
    <col collapsed="false" customWidth="true" hidden="false" outlineLevel="0" max="13063" min="13063" style="0" width="25.57"/>
    <col collapsed="false" customWidth="true" hidden="false" outlineLevel="0" max="13064" min="13064" style="0" width="36.29"/>
    <col collapsed="false" customWidth="true" hidden="false" outlineLevel="0" max="13065" min="13065" style="0" width="11.29"/>
    <col collapsed="false" customWidth="true" hidden="false" outlineLevel="0" max="13066" min="13066" style="0" width="16.43"/>
    <col collapsed="false" customWidth="true" hidden="false" outlineLevel="0" max="13067" min="13067" style="0" width="30.85"/>
    <col collapsed="false" customWidth="true" hidden="false" outlineLevel="0" max="13068" min="13068" style="0" width="13"/>
    <col collapsed="false" customWidth="true" hidden="false" outlineLevel="0" max="13069" min="13069" style="0" width="16.14"/>
    <col collapsed="false" customWidth="true" hidden="false" outlineLevel="0" max="13070" min="13070" style="0" width="16"/>
    <col collapsed="false" customWidth="true" hidden="false" outlineLevel="0" max="13314" min="13314" style="0" width="15.85"/>
    <col collapsed="false" customWidth="true" hidden="false" outlineLevel="0" max="13315" min="13315" style="0" width="20.29"/>
    <col collapsed="false" customWidth="true" hidden="false" outlineLevel="0" max="13316" min="13316" style="0" width="12.71"/>
    <col collapsed="false" customWidth="true" hidden="false" outlineLevel="0" max="13317" min="13317" style="0" width="14.29"/>
    <col collapsed="false" customWidth="true" hidden="false" outlineLevel="0" max="13318" min="13318" style="0" width="10.42"/>
    <col collapsed="false" customWidth="true" hidden="false" outlineLevel="0" max="13319" min="13319" style="0" width="25.57"/>
    <col collapsed="false" customWidth="true" hidden="false" outlineLevel="0" max="13320" min="13320" style="0" width="36.29"/>
    <col collapsed="false" customWidth="true" hidden="false" outlineLevel="0" max="13321" min="13321" style="0" width="11.29"/>
    <col collapsed="false" customWidth="true" hidden="false" outlineLevel="0" max="13322" min="13322" style="0" width="16.43"/>
    <col collapsed="false" customWidth="true" hidden="false" outlineLevel="0" max="13323" min="13323" style="0" width="30.85"/>
    <col collapsed="false" customWidth="true" hidden="false" outlineLevel="0" max="13324" min="13324" style="0" width="13"/>
    <col collapsed="false" customWidth="true" hidden="false" outlineLevel="0" max="13325" min="13325" style="0" width="16.14"/>
    <col collapsed="false" customWidth="true" hidden="false" outlineLevel="0" max="13326" min="13326" style="0" width="16"/>
    <col collapsed="false" customWidth="true" hidden="false" outlineLevel="0" max="13570" min="13570" style="0" width="15.85"/>
    <col collapsed="false" customWidth="true" hidden="false" outlineLevel="0" max="13571" min="13571" style="0" width="20.29"/>
    <col collapsed="false" customWidth="true" hidden="false" outlineLevel="0" max="13572" min="13572" style="0" width="12.71"/>
    <col collapsed="false" customWidth="true" hidden="false" outlineLevel="0" max="13573" min="13573" style="0" width="14.29"/>
    <col collapsed="false" customWidth="true" hidden="false" outlineLevel="0" max="13574" min="13574" style="0" width="10.42"/>
    <col collapsed="false" customWidth="true" hidden="false" outlineLevel="0" max="13575" min="13575" style="0" width="25.57"/>
    <col collapsed="false" customWidth="true" hidden="false" outlineLevel="0" max="13576" min="13576" style="0" width="36.29"/>
    <col collapsed="false" customWidth="true" hidden="false" outlineLevel="0" max="13577" min="13577" style="0" width="11.29"/>
    <col collapsed="false" customWidth="true" hidden="false" outlineLevel="0" max="13578" min="13578" style="0" width="16.43"/>
    <col collapsed="false" customWidth="true" hidden="false" outlineLevel="0" max="13579" min="13579" style="0" width="30.85"/>
    <col collapsed="false" customWidth="true" hidden="false" outlineLevel="0" max="13580" min="13580" style="0" width="13"/>
    <col collapsed="false" customWidth="true" hidden="false" outlineLevel="0" max="13581" min="13581" style="0" width="16.14"/>
    <col collapsed="false" customWidth="true" hidden="false" outlineLevel="0" max="13582" min="13582" style="0" width="16"/>
    <col collapsed="false" customWidth="true" hidden="false" outlineLevel="0" max="13826" min="13826" style="0" width="15.85"/>
    <col collapsed="false" customWidth="true" hidden="false" outlineLevel="0" max="13827" min="13827" style="0" width="20.29"/>
    <col collapsed="false" customWidth="true" hidden="false" outlineLevel="0" max="13828" min="13828" style="0" width="12.71"/>
    <col collapsed="false" customWidth="true" hidden="false" outlineLevel="0" max="13829" min="13829" style="0" width="14.29"/>
    <col collapsed="false" customWidth="true" hidden="false" outlineLevel="0" max="13830" min="13830" style="0" width="10.42"/>
    <col collapsed="false" customWidth="true" hidden="false" outlineLevel="0" max="13831" min="13831" style="0" width="25.57"/>
    <col collapsed="false" customWidth="true" hidden="false" outlineLevel="0" max="13832" min="13832" style="0" width="36.29"/>
    <col collapsed="false" customWidth="true" hidden="false" outlineLevel="0" max="13833" min="13833" style="0" width="11.29"/>
    <col collapsed="false" customWidth="true" hidden="false" outlineLevel="0" max="13834" min="13834" style="0" width="16.43"/>
    <col collapsed="false" customWidth="true" hidden="false" outlineLevel="0" max="13835" min="13835" style="0" width="30.85"/>
    <col collapsed="false" customWidth="true" hidden="false" outlineLevel="0" max="13836" min="13836" style="0" width="13"/>
    <col collapsed="false" customWidth="true" hidden="false" outlineLevel="0" max="13837" min="13837" style="0" width="16.14"/>
    <col collapsed="false" customWidth="true" hidden="false" outlineLevel="0" max="13838" min="13838" style="0" width="16"/>
    <col collapsed="false" customWidth="true" hidden="false" outlineLevel="0" max="14082" min="14082" style="0" width="15.85"/>
    <col collapsed="false" customWidth="true" hidden="false" outlineLevel="0" max="14083" min="14083" style="0" width="20.29"/>
    <col collapsed="false" customWidth="true" hidden="false" outlineLevel="0" max="14084" min="14084" style="0" width="12.71"/>
    <col collapsed="false" customWidth="true" hidden="false" outlineLevel="0" max="14085" min="14085" style="0" width="14.29"/>
    <col collapsed="false" customWidth="true" hidden="false" outlineLevel="0" max="14086" min="14086" style="0" width="10.42"/>
    <col collapsed="false" customWidth="true" hidden="false" outlineLevel="0" max="14087" min="14087" style="0" width="25.57"/>
    <col collapsed="false" customWidth="true" hidden="false" outlineLevel="0" max="14088" min="14088" style="0" width="36.29"/>
    <col collapsed="false" customWidth="true" hidden="false" outlineLevel="0" max="14089" min="14089" style="0" width="11.29"/>
    <col collapsed="false" customWidth="true" hidden="false" outlineLevel="0" max="14090" min="14090" style="0" width="16.43"/>
    <col collapsed="false" customWidth="true" hidden="false" outlineLevel="0" max="14091" min="14091" style="0" width="30.85"/>
    <col collapsed="false" customWidth="true" hidden="false" outlineLevel="0" max="14092" min="14092" style="0" width="13"/>
    <col collapsed="false" customWidth="true" hidden="false" outlineLevel="0" max="14093" min="14093" style="0" width="16.14"/>
    <col collapsed="false" customWidth="true" hidden="false" outlineLevel="0" max="14094" min="14094" style="0" width="16"/>
    <col collapsed="false" customWidth="true" hidden="false" outlineLevel="0" max="14338" min="14338" style="0" width="15.85"/>
    <col collapsed="false" customWidth="true" hidden="false" outlineLevel="0" max="14339" min="14339" style="0" width="20.29"/>
    <col collapsed="false" customWidth="true" hidden="false" outlineLevel="0" max="14340" min="14340" style="0" width="12.71"/>
    <col collapsed="false" customWidth="true" hidden="false" outlineLevel="0" max="14341" min="14341" style="0" width="14.29"/>
    <col collapsed="false" customWidth="true" hidden="false" outlineLevel="0" max="14342" min="14342" style="0" width="10.42"/>
    <col collapsed="false" customWidth="true" hidden="false" outlineLevel="0" max="14343" min="14343" style="0" width="25.57"/>
    <col collapsed="false" customWidth="true" hidden="false" outlineLevel="0" max="14344" min="14344" style="0" width="36.29"/>
    <col collapsed="false" customWidth="true" hidden="false" outlineLevel="0" max="14345" min="14345" style="0" width="11.29"/>
    <col collapsed="false" customWidth="true" hidden="false" outlineLevel="0" max="14346" min="14346" style="0" width="16.43"/>
    <col collapsed="false" customWidth="true" hidden="false" outlineLevel="0" max="14347" min="14347" style="0" width="30.85"/>
    <col collapsed="false" customWidth="true" hidden="false" outlineLevel="0" max="14348" min="14348" style="0" width="13"/>
    <col collapsed="false" customWidth="true" hidden="false" outlineLevel="0" max="14349" min="14349" style="0" width="16.14"/>
    <col collapsed="false" customWidth="true" hidden="false" outlineLevel="0" max="14350" min="14350" style="0" width="16"/>
    <col collapsed="false" customWidth="true" hidden="false" outlineLevel="0" max="14594" min="14594" style="0" width="15.85"/>
    <col collapsed="false" customWidth="true" hidden="false" outlineLevel="0" max="14595" min="14595" style="0" width="20.29"/>
    <col collapsed="false" customWidth="true" hidden="false" outlineLevel="0" max="14596" min="14596" style="0" width="12.71"/>
    <col collapsed="false" customWidth="true" hidden="false" outlineLevel="0" max="14597" min="14597" style="0" width="14.29"/>
    <col collapsed="false" customWidth="true" hidden="false" outlineLevel="0" max="14598" min="14598" style="0" width="10.42"/>
    <col collapsed="false" customWidth="true" hidden="false" outlineLevel="0" max="14599" min="14599" style="0" width="25.57"/>
    <col collapsed="false" customWidth="true" hidden="false" outlineLevel="0" max="14600" min="14600" style="0" width="36.29"/>
    <col collapsed="false" customWidth="true" hidden="false" outlineLevel="0" max="14601" min="14601" style="0" width="11.29"/>
    <col collapsed="false" customWidth="true" hidden="false" outlineLevel="0" max="14602" min="14602" style="0" width="16.43"/>
    <col collapsed="false" customWidth="true" hidden="false" outlineLevel="0" max="14603" min="14603" style="0" width="30.85"/>
    <col collapsed="false" customWidth="true" hidden="false" outlineLevel="0" max="14604" min="14604" style="0" width="13"/>
    <col collapsed="false" customWidth="true" hidden="false" outlineLevel="0" max="14605" min="14605" style="0" width="16.14"/>
    <col collapsed="false" customWidth="true" hidden="false" outlineLevel="0" max="14606" min="14606" style="0" width="16"/>
    <col collapsed="false" customWidth="true" hidden="false" outlineLevel="0" max="14850" min="14850" style="0" width="15.85"/>
    <col collapsed="false" customWidth="true" hidden="false" outlineLevel="0" max="14851" min="14851" style="0" width="20.29"/>
    <col collapsed="false" customWidth="true" hidden="false" outlineLevel="0" max="14852" min="14852" style="0" width="12.71"/>
    <col collapsed="false" customWidth="true" hidden="false" outlineLevel="0" max="14853" min="14853" style="0" width="14.29"/>
    <col collapsed="false" customWidth="true" hidden="false" outlineLevel="0" max="14854" min="14854" style="0" width="10.42"/>
    <col collapsed="false" customWidth="true" hidden="false" outlineLevel="0" max="14855" min="14855" style="0" width="25.57"/>
    <col collapsed="false" customWidth="true" hidden="false" outlineLevel="0" max="14856" min="14856" style="0" width="36.29"/>
    <col collapsed="false" customWidth="true" hidden="false" outlineLevel="0" max="14857" min="14857" style="0" width="11.29"/>
    <col collapsed="false" customWidth="true" hidden="false" outlineLevel="0" max="14858" min="14858" style="0" width="16.43"/>
    <col collapsed="false" customWidth="true" hidden="false" outlineLevel="0" max="14859" min="14859" style="0" width="30.85"/>
    <col collapsed="false" customWidth="true" hidden="false" outlineLevel="0" max="14860" min="14860" style="0" width="13"/>
    <col collapsed="false" customWidth="true" hidden="false" outlineLevel="0" max="14861" min="14861" style="0" width="16.14"/>
    <col collapsed="false" customWidth="true" hidden="false" outlineLevel="0" max="14862" min="14862" style="0" width="16"/>
    <col collapsed="false" customWidth="true" hidden="false" outlineLevel="0" max="15106" min="15106" style="0" width="15.85"/>
    <col collapsed="false" customWidth="true" hidden="false" outlineLevel="0" max="15107" min="15107" style="0" width="20.29"/>
    <col collapsed="false" customWidth="true" hidden="false" outlineLevel="0" max="15108" min="15108" style="0" width="12.71"/>
    <col collapsed="false" customWidth="true" hidden="false" outlineLevel="0" max="15109" min="15109" style="0" width="14.29"/>
    <col collapsed="false" customWidth="true" hidden="false" outlineLevel="0" max="15110" min="15110" style="0" width="10.42"/>
    <col collapsed="false" customWidth="true" hidden="false" outlineLevel="0" max="15111" min="15111" style="0" width="25.57"/>
    <col collapsed="false" customWidth="true" hidden="false" outlineLevel="0" max="15112" min="15112" style="0" width="36.29"/>
    <col collapsed="false" customWidth="true" hidden="false" outlineLevel="0" max="15113" min="15113" style="0" width="11.29"/>
    <col collapsed="false" customWidth="true" hidden="false" outlineLevel="0" max="15114" min="15114" style="0" width="16.43"/>
    <col collapsed="false" customWidth="true" hidden="false" outlineLevel="0" max="15115" min="15115" style="0" width="30.85"/>
    <col collapsed="false" customWidth="true" hidden="false" outlineLevel="0" max="15116" min="15116" style="0" width="13"/>
    <col collapsed="false" customWidth="true" hidden="false" outlineLevel="0" max="15117" min="15117" style="0" width="16.14"/>
    <col collapsed="false" customWidth="true" hidden="false" outlineLevel="0" max="15118" min="15118" style="0" width="16"/>
    <col collapsed="false" customWidth="true" hidden="false" outlineLevel="0" max="15362" min="15362" style="0" width="15.85"/>
    <col collapsed="false" customWidth="true" hidden="false" outlineLevel="0" max="15363" min="15363" style="0" width="20.29"/>
    <col collapsed="false" customWidth="true" hidden="false" outlineLevel="0" max="15364" min="15364" style="0" width="12.71"/>
    <col collapsed="false" customWidth="true" hidden="false" outlineLevel="0" max="15365" min="15365" style="0" width="14.29"/>
    <col collapsed="false" customWidth="true" hidden="false" outlineLevel="0" max="15366" min="15366" style="0" width="10.42"/>
    <col collapsed="false" customWidth="true" hidden="false" outlineLevel="0" max="15367" min="15367" style="0" width="25.57"/>
    <col collapsed="false" customWidth="true" hidden="false" outlineLevel="0" max="15368" min="15368" style="0" width="36.29"/>
    <col collapsed="false" customWidth="true" hidden="false" outlineLevel="0" max="15369" min="15369" style="0" width="11.29"/>
    <col collapsed="false" customWidth="true" hidden="false" outlineLevel="0" max="15370" min="15370" style="0" width="16.43"/>
    <col collapsed="false" customWidth="true" hidden="false" outlineLevel="0" max="15371" min="15371" style="0" width="30.85"/>
    <col collapsed="false" customWidth="true" hidden="false" outlineLevel="0" max="15372" min="15372" style="0" width="13"/>
    <col collapsed="false" customWidth="true" hidden="false" outlineLevel="0" max="15373" min="15373" style="0" width="16.14"/>
    <col collapsed="false" customWidth="true" hidden="false" outlineLevel="0" max="15374" min="15374" style="0" width="16"/>
    <col collapsed="false" customWidth="true" hidden="false" outlineLevel="0" max="15618" min="15618" style="0" width="15.85"/>
    <col collapsed="false" customWidth="true" hidden="false" outlineLevel="0" max="15619" min="15619" style="0" width="20.29"/>
    <col collapsed="false" customWidth="true" hidden="false" outlineLevel="0" max="15620" min="15620" style="0" width="12.71"/>
    <col collapsed="false" customWidth="true" hidden="false" outlineLevel="0" max="15621" min="15621" style="0" width="14.29"/>
    <col collapsed="false" customWidth="true" hidden="false" outlineLevel="0" max="15622" min="15622" style="0" width="10.42"/>
    <col collapsed="false" customWidth="true" hidden="false" outlineLevel="0" max="15623" min="15623" style="0" width="25.57"/>
    <col collapsed="false" customWidth="true" hidden="false" outlineLevel="0" max="15624" min="15624" style="0" width="36.29"/>
    <col collapsed="false" customWidth="true" hidden="false" outlineLevel="0" max="15625" min="15625" style="0" width="11.29"/>
    <col collapsed="false" customWidth="true" hidden="false" outlineLevel="0" max="15626" min="15626" style="0" width="16.43"/>
    <col collapsed="false" customWidth="true" hidden="false" outlineLevel="0" max="15627" min="15627" style="0" width="30.85"/>
    <col collapsed="false" customWidth="true" hidden="false" outlineLevel="0" max="15628" min="15628" style="0" width="13"/>
    <col collapsed="false" customWidth="true" hidden="false" outlineLevel="0" max="15629" min="15629" style="0" width="16.14"/>
    <col collapsed="false" customWidth="true" hidden="false" outlineLevel="0" max="15630" min="15630" style="0" width="16"/>
    <col collapsed="false" customWidth="true" hidden="false" outlineLevel="0" max="15874" min="15874" style="0" width="15.85"/>
    <col collapsed="false" customWidth="true" hidden="false" outlineLevel="0" max="15875" min="15875" style="0" width="20.29"/>
    <col collapsed="false" customWidth="true" hidden="false" outlineLevel="0" max="15876" min="15876" style="0" width="12.71"/>
    <col collapsed="false" customWidth="true" hidden="false" outlineLevel="0" max="15877" min="15877" style="0" width="14.29"/>
    <col collapsed="false" customWidth="true" hidden="false" outlineLevel="0" max="15878" min="15878" style="0" width="10.42"/>
    <col collapsed="false" customWidth="true" hidden="false" outlineLevel="0" max="15879" min="15879" style="0" width="25.57"/>
    <col collapsed="false" customWidth="true" hidden="false" outlineLevel="0" max="15880" min="15880" style="0" width="36.29"/>
    <col collapsed="false" customWidth="true" hidden="false" outlineLevel="0" max="15881" min="15881" style="0" width="11.29"/>
    <col collapsed="false" customWidth="true" hidden="false" outlineLevel="0" max="15882" min="15882" style="0" width="16.43"/>
    <col collapsed="false" customWidth="true" hidden="false" outlineLevel="0" max="15883" min="15883" style="0" width="30.85"/>
    <col collapsed="false" customWidth="true" hidden="false" outlineLevel="0" max="15884" min="15884" style="0" width="13"/>
    <col collapsed="false" customWidth="true" hidden="false" outlineLevel="0" max="15885" min="15885" style="0" width="16.14"/>
    <col collapsed="false" customWidth="true" hidden="false" outlineLevel="0" max="15886" min="15886" style="0" width="16"/>
    <col collapsed="false" customWidth="true" hidden="false" outlineLevel="0" max="16130" min="16130" style="0" width="15.85"/>
    <col collapsed="false" customWidth="true" hidden="false" outlineLevel="0" max="16131" min="16131" style="0" width="20.29"/>
    <col collapsed="false" customWidth="true" hidden="false" outlineLevel="0" max="16132" min="16132" style="0" width="12.71"/>
    <col collapsed="false" customWidth="true" hidden="false" outlineLevel="0" max="16133" min="16133" style="0" width="14.29"/>
    <col collapsed="false" customWidth="true" hidden="false" outlineLevel="0" max="16134" min="16134" style="0" width="10.42"/>
    <col collapsed="false" customWidth="true" hidden="false" outlineLevel="0" max="16135" min="16135" style="0" width="25.57"/>
    <col collapsed="false" customWidth="true" hidden="false" outlineLevel="0" max="16136" min="16136" style="0" width="36.29"/>
    <col collapsed="false" customWidth="true" hidden="false" outlineLevel="0" max="16137" min="16137" style="0" width="11.29"/>
    <col collapsed="false" customWidth="true" hidden="false" outlineLevel="0" max="16138" min="16138" style="0" width="16.43"/>
    <col collapsed="false" customWidth="true" hidden="false" outlineLevel="0" max="16139" min="16139" style="0" width="30.85"/>
    <col collapsed="false" customWidth="true" hidden="false" outlineLevel="0" max="16140" min="16140" style="0" width="13"/>
    <col collapsed="false" customWidth="true" hidden="false" outlineLevel="0" max="16141" min="16141" style="0" width="16.14"/>
    <col collapsed="false" customWidth="true" hidden="false" outlineLevel="0" max="16142" min="16142" style="0" width="16"/>
  </cols>
  <sheetData>
    <row r="1" customFormat="false" ht="15" hidden="false" customHeight="true" outlineLevel="0" collapsed="false">
      <c r="A1" s="1"/>
      <c r="B1" s="1"/>
      <c r="C1" s="1"/>
      <c r="D1" s="1"/>
      <c r="E1" s="1"/>
      <c r="F1" s="1"/>
      <c r="G1" s="1"/>
      <c r="H1" s="1"/>
      <c r="I1" s="1"/>
      <c r="J1" s="1"/>
      <c r="K1" s="2" t="s">
        <v>0</v>
      </c>
      <c r="L1" s="2"/>
      <c r="M1" s="2"/>
      <c r="N1" s="2"/>
    </row>
    <row r="2" customFormat="false" ht="15" hidden="false" customHeight="true" outlineLevel="0" collapsed="false">
      <c r="A2" s="1"/>
      <c r="B2" s="1"/>
      <c r="C2" s="1"/>
      <c r="D2" s="1"/>
      <c r="E2" s="1"/>
      <c r="F2" s="1"/>
      <c r="G2" s="1"/>
      <c r="H2" s="1"/>
      <c r="I2" s="1"/>
      <c r="J2" s="1"/>
      <c r="K2" s="3" t="s">
        <v>1</v>
      </c>
      <c r="L2" s="3"/>
      <c r="M2" s="3"/>
      <c r="N2" s="3"/>
    </row>
    <row r="3" customFormat="false" ht="33" hidden="false" customHeight="true" outlineLevel="0" collapsed="false">
      <c r="A3" s="1"/>
      <c r="B3" s="1"/>
      <c r="C3" s="1"/>
      <c r="D3" s="1"/>
      <c r="E3" s="1"/>
      <c r="F3" s="1"/>
      <c r="G3" s="1"/>
      <c r="H3" s="1"/>
      <c r="I3" s="1"/>
      <c r="J3" s="1"/>
      <c r="K3" s="4" t="s">
        <v>2</v>
      </c>
      <c r="L3" s="4"/>
      <c r="M3" s="4"/>
      <c r="N3" s="4"/>
    </row>
    <row r="4" customFormat="false" ht="15" hidden="false" customHeight="true" outlineLevel="0" collapsed="false">
      <c r="A4" s="1"/>
      <c r="B4" s="1"/>
      <c r="C4" s="1"/>
      <c r="D4" s="1"/>
      <c r="E4" s="1"/>
      <c r="F4" s="1"/>
      <c r="G4" s="1"/>
      <c r="H4" s="1"/>
      <c r="I4" s="1"/>
      <c r="J4" s="1"/>
      <c r="K4" s="5" t="s">
        <v>3</v>
      </c>
      <c r="L4" s="5"/>
      <c r="M4" s="5"/>
      <c r="N4" s="5"/>
    </row>
    <row r="5" customFormat="false" ht="15" hidden="false" customHeight="false" outlineLevel="0" collapsed="false">
      <c r="A5" s="1"/>
      <c r="B5" s="1"/>
      <c r="C5" s="1"/>
      <c r="D5" s="1"/>
      <c r="E5" s="1"/>
      <c r="F5" s="1"/>
      <c r="G5" s="1"/>
      <c r="H5" s="1"/>
      <c r="I5" s="1"/>
      <c r="J5" s="1"/>
      <c r="K5" s="6"/>
      <c r="L5" s="6"/>
      <c r="M5" s="6"/>
      <c r="N5" s="6"/>
    </row>
    <row r="6" customFormat="false" ht="19.7" hidden="false" customHeight="false" outlineLevel="0" collapsed="false">
      <c r="B6" s="7" t="s">
        <v>4</v>
      </c>
      <c r="C6" s="7"/>
      <c r="D6" s="7"/>
      <c r="E6" s="7"/>
      <c r="F6" s="7"/>
      <c r="G6" s="7"/>
      <c r="H6" s="7"/>
      <c r="I6" s="7"/>
      <c r="J6" s="7"/>
      <c r="K6" s="7"/>
      <c r="L6" s="7"/>
      <c r="M6" s="7"/>
      <c r="N6" s="7"/>
    </row>
    <row r="7" customFormat="false" ht="19.7" hidden="false" customHeight="true" outlineLevel="0" collapsed="false">
      <c r="B7" s="8" t="s">
        <v>5</v>
      </c>
      <c r="C7" s="8"/>
      <c r="D7" s="8"/>
      <c r="E7" s="8"/>
      <c r="F7" s="8"/>
      <c r="G7" s="8"/>
      <c r="H7" s="8"/>
      <c r="I7" s="8"/>
      <c r="J7" s="8"/>
      <c r="K7" s="8"/>
      <c r="L7" s="8"/>
      <c r="M7" s="8"/>
      <c r="N7" s="8"/>
    </row>
    <row r="8" customFormat="false" ht="19.7" hidden="false" customHeight="false" outlineLevel="0" collapsed="false">
      <c r="C8" s="9"/>
      <c r="D8" s="10"/>
      <c r="F8" s="11" t="s">
        <v>6</v>
      </c>
      <c r="G8" s="12" t="s">
        <v>7</v>
      </c>
      <c r="H8" s="13" t="s">
        <v>8</v>
      </c>
      <c r="I8" s="14" t="s">
        <v>9</v>
      </c>
      <c r="J8" s="15" t="s">
        <v>10</v>
      </c>
      <c r="K8" s="16"/>
      <c r="L8" s="17"/>
      <c r="M8" s="17"/>
      <c r="N8" s="18"/>
      <c r="O8" s="19" t="str">
        <f aca="false">IF(G8="","Не вказано квартал","")</f>
        <v/>
      </c>
    </row>
    <row r="9" customFormat="false" ht="17.35" hidden="false" customHeight="false" outlineLevel="0" collapsed="false">
      <c r="C9" s="9"/>
      <c r="D9" s="20"/>
      <c r="E9" s="21"/>
      <c r="F9" s="21"/>
      <c r="G9" s="22"/>
      <c r="H9" s="23"/>
      <c r="I9" s="24"/>
      <c r="J9" s="24"/>
      <c r="K9" s="24"/>
      <c r="L9" s="24"/>
      <c r="M9" s="24"/>
      <c r="N9" s="24"/>
      <c r="O9" s="19" t="str">
        <f aca="false">IF(I8="","Не вказано рік","")</f>
        <v/>
      </c>
    </row>
    <row r="10" customFormat="false" ht="15" hidden="false" customHeight="false" outlineLevel="0" collapsed="false">
      <c r="B10" s="25" t="s">
        <v>11</v>
      </c>
      <c r="C10" s="25"/>
      <c r="D10" s="25"/>
      <c r="E10" s="25"/>
      <c r="F10" s="25"/>
      <c r="G10" s="25"/>
      <c r="H10" s="25"/>
      <c r="I10" s="25"/>
      <c r="J10" s="25"/>
      <c r="K10" s="26" t="s">
        <v>12</v>
      </c>
      <c r="L10" s="26"/>
      <c r="M10" s="26"/>
      <c r="N10" s="26"/>
    </row>
    <row r="11" customFormat="false" ht="15" hidden="false" customHeight="true" outlineLevel="0" collapsed="false">
      <c r="B11" s="27" t="s">
        <v>13</v>
      </c>
      <c r="C11" s="27"/>
      <c r="D11" s="27"/>
      <c r="E11" s="27"/>
      <c r="F11" s="27"/>
      <c r="G11" s="27"/>
      <c r="H11" s="27"/>
      <c r="I11" s="27"/>
      <c r="J11" s="27"/>
      <c r="K11" s="28" t="s">
        <v>14</v>
      </c>
      <c r="L11" s="28"/>
      <c r="M11" s="28"/>
      <c r="N11" s="28"/>
    </row>
    <row r="12" customFormat="false" ht="15" hidden="false" customHeight="true" outlineLevel="0" collapsed="false">
      <c r="B12" s="29" t="s">
        <v>15</v>
      </c>
      <c r="C12" s="29"/>
      <c r="D12" s="29"/>
      <c r="E12" s="29"/>
      <c r="F12" s="29"/>
      <c r="G12" s="29"/>
      <c r="H12" s="29"/>
      <c r="I12" s="29"/>
      <c r="J12" s="29"/>
      <c r="K12" s="28"/>
      <c r="L12" s="28"/>
      <c r="M12" s="28"/>
      <c r="N12" s="28"/>
    </row>
    <row r="13" customFormat="false" ht="15" hidden="false" customHeight="false" outlineLevel="0" collapsed="false">
      <c r="B13" s="29"/>
      <c r="C13" s="29"/>
      <c r="D13" s="29"/>
      <c r="E13" s="29"/>
      <c r="F13" s="29"/>
      <c r="G13" s="29"/>
      <c r="H13" s="29"/>
      <c r="I13" s="29"/>
      <c r="J13" s="29"/>
      <c r="K13" s="28"/>
      <c r="L13" s="28"/>
      <c r="M13" s="28"/>
      <c r="N13" s="28"/>
    </row>
    <row r="14" customFormat="false" ht="15" hidden="false" customHeight="false" outlineLevel="0" collapsed="false">
      <c r="C14" s="9"/>
      <c r="D14" s="20"/>
      <c r="E14" s="21"/>
      <c r="F14" s="30"/>
      <c r="G14" s="21"/>
      <c r="H14" s="24"/>
      <c r="I14" s="24"/>
      <c r="J14" s="24"/>
      <c r="K14" s="24"/>
      <c r="L14" s="24"/>
    </row>
    <row r="15" customFormat="false" ht="15" hidden="false" customHeight="true" outlineLevel="0" collapsed="false">
      <c r="A15" s="16"/>
      <c r="B15" s="31" t="s">
        <v>16</v>
      </c>
      <c r="C15" s="31"/>
      <c r="D15" s="31"/>
      <c r="E15" s="31"/>
      <c r="F15" s="32"/>
      <c r="G15" s="33"/>
      <c r="H15" s="33"/>
      <c r="I15" s="33"/>
      <c r="J15" s="33"/>
      <c r="K15" s="33"/>
      <c r="L15" s="34"/>
      <c r="M15" s="34"/>
      <c r="N15" s="35"/>
    </row>
    <row r="16" customFormat="false" ht="17.35" hidden="false" customHeight="true" outlineLevel="0" collapsed="false">
      <c r="A16" s="16"/>
      <c r="B16" s="36" t="s">
        <v>17</v>
      </c>
      <c r="C16" s="36"/>
      <c r="D16" s="36"/>
      <c r="E16" s="36"/>
      <c r="F16" s="37" t="s">
        <v>18</v>
      </c>
      <c r="G16" s="37"/>
      <c r="H16" s="37"/>
      <c r="I16" s="37"/>
      <c r="J16" s="37"/>
      <c r="K16" s="37"/>
      <c r="L16" s="37"/>
      <c r="M16" s="37"/>
      <c r="N16" s="37"/>
      <c r="O16" s="19" t="str">
        <f aca="false">IF(F16="","Не вказано найменування ліцензіата","")</f>
        <v/>
      </c>
    </row>
    <row r="17" customFormat="false" ht="17.35" hidden="false" customHeight="true" outlineLevel="0" collapsed="false">
      <c r="A17" s="16"/>
      <c r="B17" s="38" t="s">
        <v>19</v>
      </c>
      <c r="C17" s="38"/>
      <c r="D17" s="38"/>
      <c r="E17" s="38"/>
      <c r="F17" s="39" t="s">
        <v>20</v>
      </c>
      <c r="G17" s="39"/>
      <c r="H17" s="39"/>
      <c r="I17" s="39"/>
      <c r="J17" s="39"/>
      <c r="K17" s="39"/>
      <c r="L17" s="39"/>
      <c r="M17" s="39"/>
      <c r="N17" s="39"/>
      <c r="O17" s="19" t="str">
        <f aca="false">IF(F17="","Не вказано вебсайт","")</f>
        <v/>
      </c>
    </row>
    <row r="18" customFormat="false" ht="17.35" hidden="false" customHeight="true" outlineLevel="0" collapsed="false">
      <c r="A18" s="16"/>
      <c r="B18" s="38" t="s">
        <v>21</v>
      </c>
      <c r="C18" s="38"/>
      <c r="D18" s="38"/>
      <c r="E18" s="38"/>
      <c r="F18" s="39" t="s">
        <v>22</v>
      </c>
      <c r="G18" s="39"/>
      <c r="H18" s="39"/>
      <c r="I18" s="39"/>
      <c r="J18" s="39"/>
      <c r="K18" s="39"/>
      <c r="L18" s="39"/>
      <c r="M18" s="39"/>
      <c r="N18" s="39"/>
      <c r="O18" s="19" t="str">
        <f aca="false">IF(F18="","Не вказано код ЄДРПОУ","")</f>
        <v/>
      </c>
    </row>
    <row r="19" customFormat="false" ht="17.35" hidden="false" customHeight="true" outlineLevel="0" collapsed="false">
      <c r="A19" s="16"/>
      <c r="B19" s="38" t="s">
        <v>23</v>
      </c>
      <c r="C19" s="38"/>
      <c r="D19" s="38"/>
      <c r="E19" s="38"/>
      <c r="F19" s="40" t="s">
        <v>24</v>
      </c>
      <c r="G19" s="40"/>
      <c r="H19" s="40"/>
      <c r="I19" s="40"/>
      <c r="J19" s="40"/>
      <c r="K19" s="40"/>
      <c r="L19" s="40"/>
      <c r="M19" s="40"/>
      <c r="N19" s="40"/>
      <c r="O19" s="19" t="str">
        <f aca="false">IF(F19="","Не вказано ЕІС код","")</f>
        <v/>
      </c>
    </row>
    <row r="20" customFormat="false" ht="17.35" hidden="false" customHeight="true" outlineLevel="0" collapsed="false">
      <c r="A20" s="16"/>
      <c r="B20" s="36" t="s">
        <v>25</v>
      </c>
      <c r="C20" s="36"/>
      <c r="D20" s="36"/>
      <c r="E20" s="36"/>
      <c r="F20" s="39"/>
      <c r="G20" s="39"/>
      <c r="H20" s="39"/>
      <c r="I20" s="39"/>
      <c r="J20" s="39"/>
      <c r="K20" s="39"/>
      <c r="L20" s="39"/>
      <c r="M20" s="39"/>
      <c r="N20" s="39"/>
      <c r="O20" s="19"/>
    </row>
    <row r="21" customFormat="false" ht="17.35" hidden="false" customHeight="true" outlineLevel="0" collapsed="false">
      <c r="A21" s="16"/>
      <c r="B21" s="41"/>
      <c r="C21" s="42"/>
      <c r="D21" s="43"/>
      <c r="E21" s="43"/>
      <c r="F21" s="44" t="s">
        <v>26</v>
      </c>
      <c r="G21" s="44"/>
      <c r="H21" s="44"/>
      <c r="I21" s="44"/>
      <c r="J21" s="44"/>
      <c r="K21" s="44"/>
      <c r="L21" s="44"/>
      <c r="M21" s="44"/>
      <c r="N21" s="44"/>
      <c r="O21" s="19" t="str">
        <f aca="false">IF(G124="","Не вказано керівника ліцензіата","")</f>
        <v/>
      </c>
      <c r="Q21" s="1"/>
    </row>
    <row r="22" customFormat="false" ht="17.35" hidden="false" customHeight="false" outlineLevel="0" collapsed="false">
      <c r="A22" s="16"/>
      <c r="B22" s="16"/>
      <c r="C22" s="16"/>
      <c r="D22" s="16"/>
      <c r="E22" s="16"/>
      <c r="F22" s="16"/>
      <c r="G22" s="16"/>
      <c r="H22" s="16"/>
      <c r="I22" s="16"/>
      <c r="J22" s="16"/>
      <c r="K22" s="16"/>
      <c r="L22" s="16"/>
      <c r="M22" s="16"/>
      <c r="N22" s="16"/>
      <c r="O22" s="19" t="str">
        <f aca="false">IF(G127="","Не вказано виконавця","")</f>
        <v/>
      </c>
    </row>
    <row r="23" customFormat="false" ht="17.35" hidden="false" customHeight="false" outlineLevel="0" collapsed="false">
      <c r="A23" s="16"/>
      <c r="B23" s="45" t="s">
        <v>27</v>
      </c>
      <c r="C23" s="45"/>
      <c r="D23" s="45"/>
      <c r="E23" s="45"/>
      <c r="F23" s="45"/>
      <c r="G23" s="45"/>
      <c r="H23" s="45"/>
      <c r="I23" s="45"/>
      <c r="J23" s="45"/>
      <c r="K23" s="45"/>
      <c r="L23" s="45"/>
      <c r="M23" s="45"/>
      <c r="N23" s="45"/>
      <c r="O23" s="19" t="str">
        <f aca="false">IF(D130="","Не вказано телефон","")</f>
        <v/>
      </c>
    </row>
    <row r="24" customFormat="false" ht="17.35" hidden="false" customHeight="false" outlineLevel="0" collapsed="false">
      <c r="A24" s="1"/>
      <c r="B24" s="46"/>
      <c r="C24" s="46"/>
      <c r="D24" s="46"/>
      <c r="E24" s="46"/>
      <c r="F24" s="46"/>
      <c r="G24" s="46"/>
      <c r="H24" s="46"/>
      <c r="I24" s="46"/>
      <c r="J24" s="46"/>
      <c r="K24" s="46"/>
      <c r="L24" s="46"/>
      <c r="M24" s="46"/>
      <c r="N24" s="46"/>
      <c r="O24" s="19" t="str">
        <f aca="false">IF(K130="","Не вказано електронну пошту","")</f>
        <v/>
      </c>
    </row>
    <row r="25" customFormat="false" ht="85.05" hidden="false" customHeight="true" outlineLevel="0" collapsed="false">
      <c r="A25" s="1"/>
      <c r="B25" s="47" t="s">
        <v>28</v>
      </c>
      <c r="C25" s="48" t="s">
        <v>29</v>
      </c>
      <c r="D25" s="48"/>
      <c r="E25" s="48"/>
      <c r="F25" s="48"/>
      <c r="G25" s="48"/>
      <c r="H25" s="48"/>
      <c r="I25" s="47" t="s">
        <v>30</v>
      </c>
      <c r="J25" s="47" t="s">
        <v>31</v>
      </c>
      <c r="K25" s="47" t="s">
        <v>32</v>
      </c>
      <c r="L25" s="47" t="s">
        <v>33</v>
      </c>
      <c r="M25" s="47" t="s">
        <v>34</v>
      </c>
      <c r="N25" s="47" t="s">
        <v>35</v>
      </c>
      <c r="O25" s="49"/>
    </row>
    <row r="26" customFormat="false" ht="15" hidden="false" customHeight="true" outlineLevel="0" collapsed="false">
      <c r="A26" s="1"/>
      <c r="B26" s="47" t="s">
        <v>36</v>
      </c>
      <c r="C26" s="47" t="s">
        <v>37</v>
      </c>
      <c r="D26" s="47"/>
      <c r="E26" s="47"/>
      <c r="F26" s="47"/>
      <c r="G26" s="47"/>
      <c r="H26" s="47"/>
      <c r="I26" s="47" t="s">
        <v>38</v>
      </c>
      <c r="J26" s="47" t="n">
        <v>1</v>
      </c>
      <c r="K26" s="47" t="n">
        <v>2</v>
      </c>
      <c r="L26" s="47" t="n">
        <v>3</v>
      </c>
      <c r="M26" s="47" t="n">
        <v>4</v>
      </c>
      <c r="N26" s="47" t="n">
        <v>5</v>
      </c>
    </row>
    <row r="27" customFormat="false" ht="15" hidden="false" customHeight="true" outlineLevel="0" collapsed="false">
      <c r="A27" s="1"/>
      <c r="B27" s="50" t="s">
        <v>39</v>
      </c>
      <c r="C27" s="51" t="s">
        <v>40</v>
      </c>
      <c r="D27" s="51"/>
      <c r="E27" s="51"/>
      <c r="F27" s="51"/>
      <c r="G27" s="51"/>
      <c r="H27" s="51"/>
      <c r="I27" s="52" t="s">
        <v>41</v>
      </c>
      <c r="J27" s="53" t="n">
        <f aca="false">SUM(J28:J36,J39)</f>
        <v>657</v>
      </c>
      <c r="K27" s="54"/>
      <c r="L27" s="55" t="n">
        <f aca="false">IF(SUM(J28:J36,J39)=0,0,(SUMPRODUCT(L28:L36,J28:J36)+L39*J39)/SUM(J28:J36,J39))</f>
        <v>5.05936073059361</v>
      </c>
      <c r="M27" s="56" t="n">
        <f aca="false">SUM(M28:M36,M39)</f>
        <v>0</v>
      </c>
      <c r="N27" s="57" t="n">
        <v>0</v>
      </c>
    </row>
    <row r="28" customFormat="false" ht="36" hidden="false" customHeight="true" outlineLevel="0" collapsed="false">
      <c r="A28" s="1"/>
      <c r="B28" s="50" t="s">
        <v>42</v>
      </c>
      <c r="C28" s="58" t="s">
        <v>43</v>
      </c>
      <c r="D28" s="58"/>
      <c r="E28" s="58"/>
      <c r="F28" s="58"/>
      <c r="G28" s="58"/>
      <c r="H28" s="58"/>
      <c r="I28" s="52" t="s">
        <v>44</v>
      </c>
      <c r="J28" s="59"/>
      <c r="K28" s="60" t="s">
        <v>45</v>
      </c>
      <c r="L28" s="61"/>
      <c r="M28" s="60"/>
      <c r="N28" s="57" t="n">
        <v>0</v>
      </c>
    </row>
    <row r="29" customFormat="false" ht="35.25" hidden="false" customHeight="true" outlineLevel="0" collapsed="false">
      <c r="A29" s="1"/>
      <c r="B29" s="50" t="s">
        <v>46</v>
      </c>
      <c r="C29" s="58" t="s">
        <v>47</v>
      </c>
      <c r="D29" s="58"/>
      <c r="E29" s="58"/>
      <c r="F29" s="58"/>
      <c r="G29" s="58"/>
      <c r="H29" s="58"/>
      <c r="I29" s="52" t="s">
        <v>48</v>
      </c>
      <c r="J29" s="59"/>
      <c r="K29" s="60" t="s">
        <v>45</v>
      </c>
      <c r="L29" s="61"/>
      <c r="M29" s="60"/>
      <c r="N29" s="57" t="n">
        <v>0</v>
      </c>
    </row>
    <row r="30" customFormat="false" ht="33" hidden="false" customHeight="true" outlineLevel="0" collapsed="false">
      <c r="A30" s="1"/>
      <c r="B30" s="50" t="s">
        <v>49</v>
      </c>
      <c r="C30" s="58" t="s">
        <v>50</v>
      </c>
      <c r="D30" s="58"/>
      <c r="E30" s="58"/>
      <c r="F30" s="58"/>
      <c r="G30" s="58"/>
      <c r="H30" s="58"/>
      <c r="I30" s="52" t="s">
        <v>51</v>
      </c>
      <c r="J30" s="59"/>
      <c r="K30" s="60" t="s">
        <v>45</v>
      </c>
      <c r="L30" s="61"/>
      <c r="M30" s="60"/>
      <c r="N30" s="57" t="n">
        <v>0</v>
      </c>
    </row>
    <row r="31" customFormat="false" ht="36.75" hidden="false" customHeight="true" outlineLevel="0" collapsed="false">
      <c r="A31" s="1"/>
      <c r="B31" s="50" t="s">
        <v>52</v>
      </c>
      <c r="C31" s="58" t="s">
        <v>53</v>
      </c>
      <c r="D31" s="58"/>
      <c r="E31" s="58"/>
      <c r="F31" s="58"/>
      <c r="G31" s="58"/>
      <c r="H31" s="58"/>
      <c r="I31" s="52" t="s">
        <v>54</v>
      </c>
      <c r="J31" s="59" t="n">
        <v>527</v>
      </c>
      <c r="K31" s="60" t="s">
        <v>45</v>
      </c>
      <c r="L31" s="61" t="n">
        <v>5.87855787476281</v>
      </c>
      <c r="M31" s="60"/>
      <c r="N31" s="57" t="n">
        <v>0</v>
      </c>
    </row>
    <row r="32" customFormat="false" ht="33" hidden="false" customHeight="true" outlineLevel="0" collapsed="false">
      <c r="A32" s="1"/>
      <c r="B32" s="50" t="s">
        <v>55</v>
      </c>
      <c r="C32" s="62" t="s">
        <v>56</v>
      </c>
      <c r="D32" s="62"/>
      <c r="E32" s="62"/>
      <c r="F32" s="62"/>
      <c r="G32" s="62"/>
      <c r="H32" s="62"/>
      <c r="I32" s="52" t="s">
        <v>57</v>
      </c>
      <c r="J32" s="59"/>
      <c r="K32" s="63" t="s">
        <v>58</v>
      </c>
      <c r="L32" s="61"/>
      <c r="M32" s="60"/>
      <c r="N32" s="57" t="n">
        <v>0</v>
      </c>
    </row>
    <row r="33" customFormat="false" ht="34.5" hidden="false" customHeight="true" outlineLevel="0" collapsed="false">
      <c r="A33" s="1"/>
      <c r="B33" s="50" t="s">
        <v>59</v>
      </c>
      <c r="C33" s="64" t="s">
        <v>60</v>
      </c>
      <c r="D33" s="64"/>
      <c r="E33" s="64"/>
      <c r="F33" s="64"/>
      <c r="G33" s="64"/>
      <c r="H33" s="64"/>
      <c r="I33" s="52" t="s">
        <v>61</v>
      </c>
      <c r="J33" s="59"/>
      <c r="K33" s="60" t="s">
        <v>45</v>
      </c>
      <c r="L33" s="61"/>
      <c r="M33" s="60"/>
      <c r="N33" s="57" t="n">
        <v>0</v>
      </c>
    </row>
    <row r="34" customFormat="false" ht="36.75" hidden="false" customHeight="true" outlineLevel="0" collapsed="false">
      <c r="A34" s="1"/>
      <c r="B34" s="50" t="s">
        <v>62</v>
      </c>
      <c r="C34" s="64" t="s">
        <v>63</v>
      </c>
      <c r="D34" s="64"/>
      <c r="E34" s="64"/>
      <c r="F34" s="64"/>
      <c r="G34" s="64"/>
      <c r="H34" s="64"/>
      <c r="I34" s="52" t="s">
        <v>64</v>
      </c>
      <c r="J34" s="59"/>
      <c r="K34" s="60" t="s">
        <v>58</v>
      </c>
      <c r="L34" s="61"/>
      <c r="M34" s="60"/>
      <c r="N34" s="57" t="n">
        <v>0</v>
      </c>
    </row>
    <row r="35" customFormat="false" ht="39.55" hidden="false" customHeight="true" outlineLevel="0" collapsed="false">
      <c r="A35" s="1"/>
      <c r="B35" s="50" t="s">
        <v>65</v>
      </c>
      <c r="C35" s="62" t="s">
        <v>66</v>
      </c>
      <c r="D35" s="62"/>
      <c r="E35" s="62"/>
      <c r="F35" s="62"/>
      <c r="G35" s="62"/>
      <c r="H35" s="62"/>
      <c r="I35" s="52" t="s">
        <v>67</v>
      </c>
      <c r="J35" s="59"/>
      <c r="K35" s="65" t="s">
        <v>68</v>
      </c>
      <c r="L35" s="61"/>
      <c r="M35" s="60"/>
      <c r="N35" s="57" t="n">
        <v>0</v>
      </c>
    </row>
    <row r="36" customFormat="false" ht="36" hidden="false" customHeight="true" outlineLevel="0" collapsed="false">
      <c r="A36" s="1"/>
      <c r="B36" s="50" t="s">
        <v>69</v>
      </c>
      <c r="C36" s="58" t="s">
        <v>70</v>
      </c>
      <c r="D36" s="58"/>
      <c r="E36" s="58"/>
      <c r="F36" s="58"/>
      <c r="G36" s="58"/>
      <c r="H36" s="58"/>
      <c r="I36" s="52" t="s">
        <v>71</v>
      </c>
      <c r="J36" s="53" t="n">
        <f aca="false">SUM(J37:J38)</f>
        <v>0</v>
      </c>
      <c r="K36" s="54"/>
      <c r="L36" s="55" t="n">
        <f aca="false">IF(SUM(J37:J38)=0,0,SUMPRODUCT(L37:L38,J37:J38)/SUM(J37:J38))</f>
        <v>0</v>
      </c>
      <c r="M36" s="56" t="n">
        <f aca="false">SUM(M37:M38)</f>
        <v>0</v>
      </c>
      <c r="N36" s="57" t="n">
        <v>0</v>
      </c>
    </row>
    <row r="37" customFormat="false" ht="39.55" hidden="false" customHeight="true" outlineLevel="0" collapsed="false">
      <c r="A37" s="1"/>
      <c r="B37" s="50" t="s">
        <v>72</v>
      </c>
      <c r="C37" s="64" t="s">
        <v>73</v>
      </c>
      <c r="D37" s="64"/>
      <c r="E37" s="64"/>
      <c r="F37" s="64"/>
      <c r="G37" s="64"/>
      <c r="H37" s="64"/>
      <c r="I37" s="52" t="s">
        <v>74</v>
      </c>
      <c r="J37" s="59"/>
      <c r="K37" s="60" t="s">
        <v>75</v>
      </c>
      <c r="L37" s="61"/>
      <c r="M37" s="60"/>
      <c r="N37" s="57" t="n">
        <v>0</v>
      </c>
    </row>
    <row r="38" customFormat="false" ht="39.55" hidden="false" customHeight="true" outlineLevel="0" collapsed="false">
      <c r="A38" s="1"/>
      <c r="B38" s="50" t="s">
        <v>76</v>
      </c>
      <c r="C38" s="64" t="s">
        <v>77</v>
      </c>
      <c r="D38" s="64"/>
      <c r="E38" s="64"/>
      <c r="F38" s="64"/>
      <c r="G38" s="64"/>
      <c r="H38" s="64"/>
      <c r="I38" s="52" t="s">
        <v>78</v>
      </c>
      <c r="J38" s="59"/>
      <c r="K38" s="60" t="s">
        <v>79</v>
      </c>
      <c r="L38" s="61"/>
      <c r="M38" s="60"/>
      <c r="N38" s="57" t="n">
        <v>0</v>
      </c>
    </row>
    <row r="39" customFormat="false" ht="15" hidden="false" customHeight="true" outlineLevel="0" collapsed="false">
      <c r="A39" s="1"/>
      <c r="B39" s="50" t="s">
        <v>80</v>
      </c>
      <c r="C39" s="64" t="s">
        <v>81</v>
      </c>
      <c r="D39" s="64"/>
      <c r="E39" s="64"/>
      <c r="F39" s="64"/>
      <c r="G39" s="64"/>
      <c r="H39" s="64"/>
      <c r="I39" s="52" t="s">
        <v>82</v>
      </c>
      <c r="J39" s="53" t="n">
        <f aca="false">SUM(J40:J41)</f>
        <v>130</v>
      </c>
      <c r="K39" s="54"/>
      <c r="L39" s="55" t="n">
        <f aca="false">IF(SUM(J40:J41)=0,0,SUMPRODUCT(L40:L41,J40:J41)/SUM(J40:J41))</f>
        <v>1.73846153846154</v>
      </c>
      <c r="M39" s="56" t="n">
        <f aca="false">SUM(M40:M41)</f>
        <v>0</v>
      </c>
      <c r="N39" s="57" t="n">
        <v>0</v>
      </c>
    </row>
    <row r="40" customFormat="false" ht="15" hidden="false" customHeight="true" outlineLevel="0" collapsed="false">
      <c r="A40" s="1"/>
      <c r="B40" s="50" t="s">
        <v>83</v>
      </c>
      <c r="C40" s="64" t="s">
        <v>73</v>
      </c>
      <c r="D40" s="64"/>
      <c r="E40" s="64"/>
      <c r="F40" s="64"/>
      <c r="G40" s="64"/>
      <c r="H40" s="64"/>
      <c r="I40" s="52" t="s">
        <v>84</v>
      </c>
      <c r="J40" s="59" t="n">
        <v>108</v>
      </c>
      <c r="K40" s="63" t="s">
        <v>85</v>
      </c>
      <c r="L40" s="61" t="n">
        <v>1.62962962962963</v>
      </c>
      <c r="M40" s="60"/>
      <c r="N40" s="57" t="n">
        <v>0</v>
      </c>
    </row>
    <row r="41" customFormat="false" ht="15" hidden="false" customHeight="true" outlineLevel="0" collapsed="false">
      <c r="A41" s="1"/>
      <c r="B41" s="50" t="s">
        <v>86</v>
      </c>
      <c r="C41" s="66" t="s">
        <v>77</v>
      </c>
      <c r="D41" s="66"/>
      <c r="E41" s="66"/>
      <c r="F41" s="66"/>
      <c r="G41" s="66"/>
      <c r="H41" s="66"/>
      <c r="I41" s="52" t="s">
        <v>87</v>
      </c>
      <c r="J41" s="59" t="n">
        <v>22</v>
      </c>
      <c r="K41" s="63" t="s">
        <v>45</v>
      </c>
      <c r="L41" s="61" t="n">
        <v>2.27272727272727</v>
      </c>
      <c r="M41" s="60"/>
      <c r="N41" s="57" t="n">
        <v>0</v>
      </c>
    </row>
    <row r="42" customFormat="false" ht="15" hidden="false" customHeight="true" outlineLevel="0" collapsed="false">
      <c r="A42" s="1"/>
      <c r="B42" s="50" t="s">
        <v>88</v>
      </c>
      <c r="C42" s="51" t="s">
        <v>89</v>
      </c>
      <c r="D42" s="51"/>
      <c r="E42" s="51"/>
      <c r="F42" s="51"/>
      <c r="G42" s="51"/>
      <c r="H42" s="51"/>
      <c r="I42" s="52" t="s">
        <v>90</v>
      </c>
      <c r="J42" s="53" t="n">
        <f aca="false">SUM(J43:J46)</f>
        <v>194</v>
      </c>
      <c r="K42" s="54"/>
      <c r="L42" s="55" t="n">
        <f aca="false">IF(SUM(J43:J46)=0,0,SUMPRODUCT(L43:L46,J43:J46)/SUM(J43:J46))</f>
        <v>1.68556701030928</v>
      </c>
      <c r="M42" s="56" t="n">
        <f aca="false">SUM(M43:M46)</f>
        <v>0</v>
      </c>
      <c r="N42" s="57" t="n">
        <v>0</v>
      </c>
    </row>
    <row r="43" customFormat="false" ht="33.75" hidden="false" customHeight="true" outlineLevel="0" collapsed="false">
      <c r="A43" s="1"/>
      <c r="B43" s="50" t="s">
        <v>91</v>
      </c>
      <c r="C43" s="51" t="s">
        <v>92</v>
      </c>
      <c r="D43" s="51"/>
      <c r="E43" s="51"/>
      <c r="F43" s="51"/>
      <c r="G43" s="51"/>
      <c r="H43" s="51"/>
      <c r="I43" s="52" t="s">
        <v>93</v>
      </c>
      <c r="J43" s="59"/>
      <c r="K43" s="60" t="s">
        <v>45</v>
      </c>
      <c r="L43" s="61"/>
      <c r="M43" s="60"/>
      <c r="N43" s="57" t="n">
        <v>0</v>
      </c>
    </row>
    <row r="44" customFormat="false" ht="33.75" hidden="false" customHeight="true" outlineLevel="0" collapsed="false">
      <c r="A44" s="1"/>
      <c r="B44" s="50" t="s">
        <v>94</v>
      </c>
      <c r="C44" s="51" t="s">
        <v>95</v>
      </c>
      <c r="D44" s="51"/>
      <c r="E44" s="51"/>
      <c r="F44" s="51"/>
      <c r="G44" s="51"/>
      <c r="H44" s="51"/>
      <c r="I44" s="52" t="s">
        <v>96</v>
      </c>
      <c r="J44" s="59"/>
      <c r="K44" s="60" t="s">
        <v>45</v>
      </c>
      <c r="L44" s="61"/>
      <c r="M44" s="60"/>
      <c r="N44" s="57" t="n">
        <v>0</v>
      </c>
    </row>
    <row r="45" customFormat="false" ht="31.5" hidden="false" customHeight="true" outlineLevel="0" collapsed="false">
      <c r="A45" s="1"/>
      <c r="B45" s="50" t="s">
        <v>97</v>
      </c>
      <c r="C45" s="51" t="s">
        <v>98</v>
      </c>
      <c r="D45" s="51"/>
      <c r="E45" s="51"/>
      <c r="F45" s="51"/>
      <c r="G45" s="51"/>
      <c r="H45" s="51"/>
      <c r="I45" s="52" t="s">
        <v>99</v>
      </c>
      <c r="J45" s="59" t="n">
        <v>163</v>
      </c>
      <c r="K45" s="60" t="s">
        <v>45</v>
      </c>
      <c r="L45" s="61" t="n">
        <v>1.6319018404908</v>
      </c>
      <c r="M45" s="60"/>
      <c r="N45" s="57" t="n">
        <v>0</v>
      </c>
    </row>
    <row r="46" customFormat="false" ht="15" hidden="false" customHeight="true" outlineLevel="0" collapsed="false">
      <c r="A46" s="1"/>
      <c r="B46" s="50" t="s">
        <v>100</v>
      </c>
      <c r="C46" s="51" t="s">
        <v>101</v>
      </c>
      <c r="D46" s="51"/>
      <c r="E46" s="51"/>
      <c r="F46" s="51"/>
      <c r="G46" s="51"/>
      <c r="H46" s="51"/>
      <c r="I46" s="52" t="s">
        <v>102</v>
      </c>
      <c r="J46" s="59" t="n">
        <v>31</v>
      </c>
      <c r="K46" s="60" t="s">
        <v>45</v>
      </c>
      <c r="L46" s="61" t="n">
        <v>1.96774193548387</v>
      </c>
      <c r="M46" s="60"/>
      <c r="N46" s="57" t="n">
        <v>0</v>
      </c>
    </row>
    <row r="47" customFormat="false" ht="15" hidden="false" customHeight="true" outlineLevel="0" collapsed="false">
      <c r="A47" s="1"/>
      <c r="B47" s="50" t="s">
        <v>103</v>
      </c>
      <c r="C47" s="67" t="s">
        <v>104</v>
      </c>
      <c r="D47" s="67"/>
      <c r="E47" s="67"/>
      <c r="F47" s="67"/>
      <c r="G47" s="67"/>
      <c r="H47" s="67"/>
      <c r="I47" s="52" t="s">
        <v>105</v>
      </c>
      <c r="J47" s="53" t="n">
        <f aca="false">SUM(J48,J49,J52)</f>
        <v>248</v>
      </c>
      <c r="K47" s="54"/>
      <c r="L47" s="55" t="n">
        <f aca="false">IF(SUM(J48:J49,J52)=0,0,(L48*J48+L49*J49+L52*J52)/SUM(J48:J49,J52))</f>
        <v>1.07258064516129</v>
      </c>
      <c r="M47" s="56" t="n">
        <f aca="false">SUM(M48,M49,M52)</f>
        <v>0</v>
      </c>
      <c r="N47" s="57" t="n">
        <v>0</v>
      </c>
    </row>
    <row r="48" customFormat="false" ht="33.75" hidden="false" customHeight="true" outlineLevel="0" collapsed="false">
      <c r="A48" s="1"/>
      <c r="B48" s="50" t="s">
        <v>106</v>
      </c>
      <c r="C48" s="67" t="s">
        <v>107</v>
      </c>
      <c r="D48" s="67"/>
      <c r="E48" s="67"/>
      <c r="F48" s="67"/>
      <c r="G48" s="67"/>
      <c r="H48" s="67"/>
      <c r="I48" s="52" t="s">
        <v>108</v>
      </c>
      <c r="J48" s="59"/>
      <c r="K48" s="60" t="s">
        <v>109</v>
      </c>
      <c r="L48" s="61"/>
      <c r="M48" s="60"/>
      <c r="N48" s="57" t="n">
        <v>0</v>
      </c>
    </row>
    <row r="49" customFormat="false" ht="36" hidden="false" customHeight="true" outlineLevel="0" collapsed="false">
      <c r="A49" s="1"/>
      <c r="B49" s="50" t="s">
        <v>110</v>
      </c>
      <c r="C49" s="67" t="s">
        <v>111</v>
      </c>
      <c r="D49" s="67"/>
      <c r="E49" s="67"/>
      <c r="F49" s="67"/>
      <c r="G49" s="67"/>
      <c r="H49" s="67"/>
      <c r="I49" s="52" t="s">
        <v>112</v>
      </c>
      <c r="J49" s="53" t="n">
        <f aca="false">SUM(J50:J51)</f>
        <v>218</v>
      </c>
      <c r="K49" s="54"/>
      <c r="L49" s="55" t="n">
        <f aca="false">IF(SUM(J50:J51)=0,0,SUMPRODUCT(L50:L51,J50:J51)/SUM(J50:J51))</f>
        <v>1.05963302752294</v>
      </c>
      <c r="M49" s="56" t="n">
        <f aca="false">SUM(M50:M51)</f>
        <v>0</v>
      </c>
      <c r="N49" s="57" t="n">
        <v>0</v>
      </c>
    </row>
    <row r="50" customFormat="false" ht="15" hidden="false" customHeight="true" outlineLevel="0" collapsed="false">
      <c r="A50" s="1"/>
      <c r="B50" s="50" t="s">
        <v>113</v>
      </c>
      <c r="C50" s="64" t="s">
        <v>114</v>
      </c>
      <c r="D50" s="64"/>
      <c r="E50" s="64"/>
      <c r="F50" s="64"/>
      <c r="G50" s="64"/>
      <c r="H50" s="64"/>
      <c r="I50" s="52" t="s">
        <v>115</v>
      </c>
      <c r="J50" s="59" t="n">
        <v>195</v>
      </c>
      <c r="K50" s="60" t="s">
        <v>116</v>
      </c>
      <c r="L50" s="61" t="n">
        <v>1.02564102564103</v>
      </c>
      <c r="M50" s="60"/>
      <c r="N50" s="57" t="n">
        <v>0</v>
      </c>
    </row>
    <row r="51" customFormat="false" ht="15" hidden="false" customHeight="true" outlineLevel="0" collapsed="false">
      <c r="A51" s="1"/>
      <c r="B51" s="50" t="s">
        <v>117</v>
      </c>
      <c r="C51" s="66" t="s">
        <v>77</v>
      </c>
      <c r="D51" s="66"/>
      <c r="E51" s="66"/>
      <c r="F51" s="66"/>
      <c r="G51" s="66"/>
      <c r="H51" s="66"/>
      <c r="I51" s="52" t="s">
        <v>118</v>
      </c>
      <c r="J51" s="59" t="n">
        <v>23</v>
      </c>
      <c r="K51" s="60" t="s">
        <v>119</v>
      </c>
      <c r="L51" s="61" t="n">
        <v>1.34782608695652</v>
      </c>
      <c r="M51" s="60"/>
      <c r="N51" s="57" t="n">
        <v>0</v>
      </c>
    </row>
    <row r="52" customFormat="false" ht="36.75" hidden="false" customHeight="true" outlineLevel="0" collapsed="false">
      <c r="A52" s="1"/>
      <c r="B52" s="50" t="s">
        <v>120</v>
      </c>
      <c r="C52" s="68" t="s">
        <v>121</v>
      </c>
      <c r="D52" s="68"/>
      <c r="E52" s="68"/>
      <c r="F52" s="68"/>
      <c r="G52" s="68"/>
      <c r="H52" s="68"/>
      <c r="I52" s="52" t="s">
        <v>122</v>
      </c>
      <c r="J52" s="53" t="n">
        <f aca="false">SUM(J53:J54)</f>
        <v>30</v>
      </c>
      <c r="K52" s="54"/>
      <c r="L52" s="55" t="n">
        <f aca="false">IF(SUM(J53:J54)=0,0,SUMPRODUCT(L53:L54,J53:J54)/SUM(J53:J54))</f>
        <v>1.16666666666667</v>
      </c>
      <c r="M52" s="56" t="n">
        <f aca="false">SUM(M53:M54)</f>
        <v>0</v>
      </c>
      <c r="N52" s="57" t="n">
        <v>0</v>
      </c>
    </row>
    <row r="53" customFormat="false" ht="15" hidden="false" customHeight="true" outlineLevel="0" collapsed="false">
      <c r="A53" s="1"/>
      <c r="B53" s="50" t="s">
        <v>123</v>
      </c>
      <c r="C53" s="64" t="s">
        <v>73</v>
      </c>
      <c r="D53" s="64"/>
      <c r="E53" s="64"/>
      <c r="F53" s="64"/>
      <c r="G53" s="64"/>
      <c r="H53" s="64"/>
      <c r="I53" s="52" t="s">
        <v>124</v>
      </c>
      <c r="J53" s="69" t="n">
        <v>27</v>
      </c>
      <c r="K53" s="63" t="s">
        <v>85</v>
      </c>
      <c r="L53" s="61" t="n">
        <v>1.07407407407407</v>
      </c>
      <c r="M53" s="70"/>
      <c r="N53" s="57" t="n">
        <v>0</v>
      </c>
    </row>
    <row r="54" customFormat="false" ht="15" hidden="false" customHeight="true" outlineLevel="0" collapsed="false">
      <c r="A54" s="1"/>
      <c r="B54" s="50" t="s">
        <v>125</v>
      </c>
      <c r="C54" s="66" t="s">
        <v>77</v>
      </c>
      <c r="D54" s="66"/>
      <c r="E54" s="66"/>
      <c r="F54" s="66"/>
      <c r="G54" s="66"/>
      <c r="H54" s="66"/>
      <c r="I54" s="52" t="s">
        <v>126</v>
      </c>
      <c r="J54" s="71" t="n">
        <v>3</v>
      </c>
      <c r="K54" s="63" t="s">
        <v>45</v>
      </c>
      <c r="L54" s="61" t="n">
        <v>2</v>
      </c>
      <c r="M54" s="72"/>
      <c r="N54" s="57" t="n">
        <v>0</v>
      </c>
    </row>
    <row r="55" customFormat="false" ht="15" hidden="false" customHeight="true" outlineLevel="0" collapsed="false">
      <c r="A55" s="1"/>
      <c r="B55" s="50" t="s">
        <v>127</v>
      </c>
      <c r="C55" s="64" t="s">
        <v>128</v>
      </c>
      <c r="D55" s="64"/>
      <c r="E55" s="64"/>
      <c r="F55" s="64"/>
      <c r="G55" s="64"/>
      <c r="H55" s="64"/>
      <c r="I55" s="52" t="s">
        <v>129</v>
      </c>
      <c r="J55" s="53" t="n">
        <f aca="false">SUM(J56,J59)</f>
        <v>0</v>
      </c>
      <c r="K55" s="54"/>
      <c r="L55" s="55" t="n">
        <f aca="false">IF(SUM(J56,J59)=0,0,(L56*J56+L59*J59)/SUM(J56,J59))</f>
        <v>0</v>
      </c>
      <c r="M55" s="56" t="n">
        <f aca="false">SUM(M56,M59)</f>
        <v>0</v>
      </c>
      <c r="N55" s="57" t="n">
        <v>0</v>
      </c>
    </row>
    <row r="56" customFormat="false" ht="15" hidden="false" customHeight="true" outlineLevel="0" collapsed="false">
      <c r="A56" s="1"/>
      <c r="B56" s="50" t="s">
        <v>130</v>
      </c>
      <c r="C56" s="58" t="s">
        <v>131</v>
      </c>
      <c r="D56" s="58"/>
      <c r="E56" s="58"/>
      <c r="F56" s="58"/>
      <c r="G56" s="58"/>
      <c r="H56" s="58"/>
      <c r="I56" s="52" t="s">
        <v>132</v>
      </c>
      <c r="J56" s="53" t="n">
        <f aca="false">SUM(J57:J58)</f>
        <v>0</v>
      </c>
      <c r="K56" s="54"/>
      <c r="L56" s="55" t="n">
        <f aca="false">IF(SUM(J57:J58)=0,0,SUMPRODUCT(L57:L58,J57:J58)/SUM(J57:J58))</f>
        <v>0</v>
      </c>
      <c r="M56" s="56" t="n">
        <f aca="false">SUM(M57:M58)</f>
        <v>0</v>
      </c>
      <c r="N56" s="57" t="n">
        <v>0</v>
      </c>
    </row>
    <row r="57" customFormat="false" ht="15" hidden="false" customHeight="true" outlineLevel="0" collapsed="false">
      <c r="A57" s="1"/>
      <c r="B57" s="50" t="s">
        <v>133</v>
      </c>
      <c r="C57" s="64" t="s">
        <v>73</v>
      </c>
      <c r="D57" s="64"/>
      <c r="E57" s="64"/>
      <c r="F57" s="64"/>
      <c r="G57" s="64"/>
      <c r="H57" s="64"/>
      <c r="I57" s="52" t="s">
        <v>134</v>
      </c>
      <c r="J57" s="71"/>
      <c r="K57" s="60" t="s">
        <v>116</v>
      </c>
      <c r="L57" s="61"/>
      <c r="M57" s="73"/>
      <c r="N57" s="57" t="n">
        <v>0</v>
      </c>
    </row>
    <row r="58" customFormat="false" ht="15" hidden="false" customHeight="true" outlineLevel="0" collapsed="false">
      <c r="A58" s="1"/>
      <c r="B58" s="50" t="s">
        <v>135</v>
      </c>
      <c r="C58" s="66" t="s">
        <v>77</v>
      </c>
      <c r="D58" s="66"/>
      <c r="E58" s="66"/>
      <c r="F58" s="66"/>
      <c r="G58" s="66"/>
      <c r="H58" s="66"/>
      <c r="I58" s="52" t="s">
        <v>136</v>
      </c>
      <c r="J58" s="71"/>
      <c r="K58" s="60" t="s">
        <v>119</v>
      </c>
      <c r="L58" s="61"/>
      <c r="M58" s="72"/>
      <c r="N58" s="57" t="n">
        <v>0</v>
      </c>
    </row>
    <row r="59" customFormat="false" ht="15" hidden="false" customHeight="true" outlineLevel="0" collapsed="false">
      <c r="A59" s="1"/>
      <c r="B59" s="50" t="s">
        <v>137</v>
      </c>
      <c r="C59" s="62" t="s">
        <v>138</v>
      </c>
      <c r="D59" s="62"/>
      <c r="E59" s="62"/>
      <c r="F59" s="62"/>
      <c r="G59" s="62"/>
      <c r="H59" s="62"/>
      <c r="I59" s="52" t="s">
        <v>139</v>
      </c>
      <c r="J59" s="74"/>
      <c r="K59" s="63" t="s">
        <v>85</v>
      </c>
      <c r="L59" s="61"/>
      <c r="M59" s="73"/>
      <c r="N59" s="57" t="n">
        <v>0</v>
      </c>
    </row>
    <row r="60" customFormat="false" ht="15" hidden="false" customHeight="true" outlineLevel="0" collapsed="false">
      <c r="A60" s="1"/>
      <c r="B60" s="50" t="s">
        <v>140</v>
      </c>
      <c r="C60" s="67" t="s">
        <v>141</v>
      </c>
      <c r="D60" s="67"/>
      <c r="E60" s="67"/>
      <c r="F60" s="67"/>
      <c r="G60" s="67"/>
      <c r="H60" s="67"/>
      <c r="I60" s="52" t="s">
        <v>142</v>
      </c>
      <c r="J60" s="53" t="n">
        <f aca="false">SUM(J61:J63)</f>
        <v>12</v>
      </c>
      <c r="K60" s="54"/>
      <c r="L60" s="55" t="n">
        <f aca="false">IF(SUM(J61:J63)=0,0,SUMPRODUCT(L61:L63,J61:J63)/SUM(J61:J63))</f>
        <v>4.16666666666667</v>
      </c>
      <c r="M60" s="56" t="n">
        <f aca="false">SUM(M61:M63)</f>
        <v>0</v>
      </c>
      <c r="N60" s="57" t="n">
        <v>0</v>
      </c>
    </row>
    <row r="61" customFormat="false" ht="32.25" hidden="false" customHeight="true" outlineLevel="0" collapsed="false">
      <c r="A61" s="1"/>
      <c r="B61" s="50" t="s">
        <v>143</v>
      </c>
      <c r="C61" s="62" t="s">
        <v>144</v>
      </c>
      <c r="D61" s="62"/>
      <c r="E61" s="62"/>
      <c r="F61" s="62"/>
      <c r="G61" s="62"/>
      <c r="H61" s="62"/>
      <c r="I61" s="52" t="s">
        <v>145</v>
      </c>
      <c r="J61" s="71" t="n">
        <v>12</v>
      </c>
      <c r="K61" s="63" t="s">
        <v>146</v>
      </c>
      <c r="L61" s="75" t="n">
        <v>4.16666666666667</v>
      </c>
      <c r="M61" s="73"/>
      <c r="N61" s="57" t="n">
        <v>0</v>
      </c>
    </row>
    <row r="62" customFormat="false" ht="32.25" hidden="false" customHeight="true" outlineLevel="0" collapsed="false">
      <c r="A62" s="1"/>
      <c r="B62" s="50" t="s">
        <v>147</v>
      </c>
      <c r="C62" s="62" t="s">
        <v>148</v>
      </c>
      <c r="D62" s="62"/>
      <c r="E62" s="62"/>
      <c r="F62" s="62"/>
      <c r="G62" s="62"/>
      <c r="H62" s="62"/>
      <c r="I62" s="52" t="s">
        <v>149</v>
      </c>
      <c r="J62" s="71"/>
      <c r="K62" s="63" t="s">
        <v>45</v>
      </c>
      <c r="L62" s="75"/>
      <c r="M62" s="73"/>
      <c r="N62" s="57" t="n">
        <v>0</v>
      </c>
    </row>
    <row r="63" customFormat="false" ht="32.25" hidden="false" customHeight="true" outlineLevel="0" collapsed="false">
      <c r="A63" s="1"/>
      <c r="B63" s="50" t="s">
        <v>150</v>
      </c>
      <c r="C63" s="62" t="s">
        <v>151</v>
      </c>
      <c r="D63" s="62"/>
      <c r="E63" s="62"/>
      <c r="F63" s="62"/>
      <c r="G63" s="62"/>
      <c r="H63" s="62"/>
      <c r="I63" s="52" t="s">
        <v>152</v>
      </c>
      <c r="J63" s="71"/>
      <c r="K63" s="63" t="s">
        <v>45</v>
      </c>
      <c r="L63" s="75"/>
      <c r="M63" s="73"/>
      <c r="N63" s="57" t="n">
        <v>0</v>
      </c>
    </row>
    <row r="64" customFormat="false" ht="34.5" hidden="false" customHeight="true" outlineLevel="0" collapsed="false">
      <c r="A64" s="1"/>
      <c r="B64" s="50" t="s">
        <v>153</v>
      </c>
      <c r="C64" s="62" t="s">
        <v>154</v>
      </c>
      <c r="D64" s="62"/>
      <c r="E64" s="62"/>
      <c r="F64" s="62"/>
      <c r="G64" s="62"/>
      <c r="H64" s="62"/>
      <c r="I64" s="52" t="s">
        <v>155</v>
      </c>
      <c r="J64" s="53" t="n">
        <f aca="false">SUM(J65:J67)</f>
        <v>363</v>
      </c>
      <c r="K64" s="54"/>
      <c r="L64" s="55" t="n">
        <f aca="false">IF(SUM(J65:J67)=0,0,SUMPRODUCT(L65:L67,J65:J67)/SUM(J65:J67))</f>
        <v>11.7052341597796</v>
      </c>
      <c r="M64" s="56" t="n">
        <f aca="false">SUM(M65:M67)</f>
        <v>0</v>
      </c>
      <c r="N64" s="57" t="n">
        <v>0</v>
      </c>
    </row>
    <row r="65" customFormat="false" ht="33.75" hidden="false" customHeight="true" outlineLevel="0" collapsed="false">
      <c r="A65" s="1"/>
      <c r="B65" s="50" t="s">
        <v>156</v>
      </c>
      <c r="C65" s="62" t="s">
        <v>157</v>
      </c>
      <c r="D65" s="62"/>
      <c r="E65" s="62"/>
      <c r="F65" s="62"/>
      <c r="G65" s="62"/>
      <c r="H65" s="62"/>
      <c r="I65" s="52" t="s">
        <v>158</v>
      </c>
      <c r="J65" s="71" t="n">
        <v>335</v>
      </c>
      <c r="K65" s="60" t="s">
        <v>159</v>
      </c>
      <c r="L65" s="75" t="n">
        <v>12.4029850746269</v>
      </c>
      <c r="M65" s="72"/>
      <c r="N65" s="57" t="n">
        <v>0</v>
      </c>
    </row>
    <row r="66" customFormat="false" ht="22.5" hidden="false" customHeight="true" outlineLevel="0" collapsed="false">
      <c r="A66" s="1"/>
      <c r="B66" s="50" t="s">
        <v>160</v>
      </c>
      <c r="C66" s="62" t="s">
        <v>161</v>
      </c>
      <c r="D66" s="62"/>
      <c r="E66" s="62"/>
      <c r="F66" s="62"/>
      <c r="G66" s="62"/>
      <c r="H66" s="62"/>
      <c r="I66" s="52" t="s">
        <v>162</v>
      </c>
      <c r="J66" s="71" t="n">
        <v>24</v>
      </c>
      <c r="K66" s="60" t="s">
        <v>85</v>
      </c>
      <c r="L66" s="75" t="n">
        <v>2.83333333333333</v>
      </c>
      <c r="M66" s="72"/>
      <c r="N66" s="57" t="n">
        <v>0</v>
      </c>
    </row>
    <row r="67" customFormat="false" ht="27" hidden="false" customHeight="true" outlineLevel="0" collapsed="false">
      <c r="A67" s="1"/>
      <c r="B67" s="50" t="s">
        <v>163</v>
      </c>
      <c r="C67" s="62" t="s">
        <v>164</v>
      </c>
      <c r="D67" s="62"/>
      <c r="E67" s="62"/>
      <c r="F67" s="62"/>
      <c r="G67" s="62"/>
      <c r="H67" s="62"/>
      <c r="I67" s="52" t="s">
        <v>165</v>
      </c>
      <c r="J67" s="71" t="n">
        <v>4</v>
      </c>
      <c r="K67" s="60" t="s">
        <v>58</v>
      </c>
      <c r="L67" s="75" t="n">
        <v>6.5</v>
      </c>
      <c r="M67" s="72"/>
      <c r="N67" s="57" t="n">
        <v>0</v>
      </c>
    </row>
    <row r="68" customFormat="false" ht="51" hidden="false" customHeight="true" outlineLevel="0" collapsed="false">
      <c r="A68" s="1"/>
      <c r="B68" s="50" t="s">
        <v>166</v>
      </c>
      <c r="C68" s="62" t="s">
        <v>167</v>
      </c>
      <c r="D68" s="62"/>
      <c r="E68" s="62"/>
      <c r="F68" s="62"/>
      <c r="G68" s="62"/>
      <c r="H68" s="62"/>
      <c r="I68" s="52" t="s">
        <v>168</v>
      </c>
      <c r="J68" s="71"/>
      <c r="K68" s="60" t="s">
        <v>169</v>
      </c>
      <c r="L68" s="75"/>
      <c r="M68" s="72"/>
      <c r="N68" s="57" t="n">
        <v>0</v>
      </c>
    </row>
    <row r="69" customFormat="false" ht="15" hidden="false" customHeight="true" outlineLevel="0" collapsed="false">
      <c r="A69" s="1"/>
      <c r="B69" s="48" t="s">
        <v>170</v>
      </c>
      <c r="C69" s="48"/>
      <c r="D69" s="48"/>
      <c r="E69" s="48"/>
      <c r="F69" s="48"/>
      <c r="G69" s="48"/>
      <c r="H69" s="48"/>
      <c r="I69" s="52" t="s">
        <v>171</v>
      </c>
      <c r="J69" s="53" t="n">
        <f aca="false">J27+J42+J47+J55+J60+J64+J68</f>
        <v>1474</v>
      </c>
      <c r="K69" s="54"/>
      <c r="L69" s="54"/>
      <c r="M69" s="56" t="n">
        <f aca="false">M27+M42+M47+M55+M60+M64+M68</f>
        <v>0</v>
      </c>
      <c r="N69" s="57" t="n">
        <v>0</v>
      </c>
    </row>
    <row r="70" customFormat="false" ht="15" hidden="false" customHeight="false" outlineLevel="0" collapsed="false">
      <c r="A70" s="1"/>
      <c r="B70" s="76"/>
      <c r="C70" s="76"/>
      <c r="D70" s="76"/>
      <c r="E70" s="76"/>
      <c r="F70" s="76"/>
      <c r="G70" s="76"/>
      <c r="H70" s="76"/>
      <c r="I70" s="77"/>
      <c r="J70" s="78"/>
      <c r="K70" s="76"/>
      <c r="L70" s="76"/>
      <c r="M70" s="79"/>
      <c r="N70" s="79"/>
    </row>
    <row r="71" customFormat="false" ht="15" hidden="false" customHeight="false" outlineLevel="0" collapsed="false">
      <c r="A71" s="1"/>
      <c r="B71" s="80" t="n">
        <v>2</v>
      </c>
      <c r="C71" s="80"/>
      <c r="D71" s="80"/>
      <c r="E71" s="80"/>
      <c r="F71" s="80"/>
      <c r="G71" s="80"/>
      <c r="H71" s="80"/>
      <c r="I71" s="80"/>
      <c r="J71" s="80"/>
      <c r="K71" s="80"/>
      <c r="L71" s="80"/>
      <c r="M71" s="80"/>
      <c r="N71" s="80"/>
    </row>
    <row r="72" customFormat="false" ht="15" hidden="false" customHeight="true" outlineLevel="0" collapsed="false">
      <c r="A72" s="1"/>
      <c r="B72" s="81" t="s">
        <v>172</v>
      </c>
      <c r="C72" s="81"/>
      <c r="D72" s="81"/>
      <c r="E72" s="81"/>
      <c r="F72" s="81"/>
      <c r="G72" s="81"/>
      <c r="H72" s="81"/>
      <c r="I72" s="81"/>
      <c r="J72" s="81"/>
      <c r="K72" s="81"/>
      <c r="L72" s="81"/>
      <c r="M72" s="81"/>
      <c r="N72" s="81"/>
    </row>
    <row r="73" customFormat="false" ht="15" hidden="false" customHeight="true" outlineLevel="0" collapsed="false">
      <c r="A73" s="1"/>
      <c r="B73" s="82" t="s">
        <v>173</v>
      </c>
      <c r="C73" s="82"/>
      <c r="D73" s="82"/>
      <c r="E73" s="82"/>
      <c r="F73" s="82"/>
      <c r="G73" s="82"/>
      <c r="H73" s="82"/>
      <c r="I73" s="82"/>
      <c r="J73" s="82"/>
      <c r="K73" s="82"/>
      <c r="L73" s="82"/>
      <c r="M73" s="82"/>
      <c r="N73" s="82"/>
    </row>
    <row r="74" customFormat="false" ht="15" hidden="false" customHeight="false" outlineLevel="0" collapsed="false">
      <c r="A74" s="1"/>
      <c r="B74" s="83"/>
      <c r="C74" s="84"/>
      <c r="D74" s="85"/>
      <c r="E74" s="85"/>
      <c r="F74" s="85"/>
      <c r="G74" s="85"/>
      <c r="H74" s="85"/>
      <c r="I74" s="86"/>
      <c r="K74" s="87"/>
      <c r="L74" s="88"/>
      <c r="M74" s="88"/>
      <c r="N74" s="88"/>
    </row>
    <row r="75" customFormat="false" ht="15" hidden="false" customHeight="false" outlineLevel="0" collapsed="false">
      <c r="A75" s="1"/>
      <c r="B75" s="83"/>
      <c r="C75" s="84"/>
      <c r="D75" s="85"/>
      <c r="E75" s="85"/>
      <c r="F75" s="85"/>
      <c r="G75" s="85"/>
      <c r="H75" s="85"/>
      <c r="I75" s="86"/>
      <c r="K75" s="87"/>
      <c r="L75" s="88"/>
      <c r="M75" s="88"/>
      <c r="N75" s="88"/>
    </row>
    <row r="76" customFormat="false" ht="64.9" hidden="false" customHeight="true" outlineLevel="0" collapsed="false">
      <c r="A76" s="1"/>
      <c r="B76" s="89" t="s">
        <v>174</v>
      </c>
      <c r="C76" s="48" t="s">
        <v>175</v>
      </c>
      <c r="D76" s="48"/>
      <c r="E76" s="48"/>
      <c r="F76" s="48"/>
      <c r="G76" s="48"/>
      <c r="H76" s="48"/>
      <c r="I76" s="48" t="s">
        <v>30</v>
      </c>
      <c r="J76" s="48" t="s">
        <v>176</v>
      </c>
      <c r="K76" s="48" t="s">
        <v>177</v>
      </c>
      <c r="L76" s="88"/>
      <c r="M76" s="88"/>
      <c r="N76" s="88"/>
    </row>
    <row r="77" customFormat="false" ht="15" hidden="false" customHeight="true" outlineLevel="0" collapsed="false">
      <c r="A77" s="1"/>
      <c r="B77" s="48" t="s">
        <v>36</v>
      </c>
      <c r="C77" s="48" t="s">
        <v>37</v>
      </c>
      <c r="D77" s="48"/>
      <c r="E77" s="48"/>
      <c r="F77" s="48"/>
      <c r="G77" s="48"/>
      <c r="H77" s="90" t="s">
        <v>38</v>
      </c>
      <c r="I77" s="91" t="s">
        <v>178</v>
      </c>
      <c r="J77" s="48" t="n">
        <v>1</v>
      </c>
      <c r="K77" s="92" t="n">
        <v>2</v>
      </c>
      <c r="L77" s="88"/>
      <c r="M77" s="88"/>
      <c r="N77" s="88"/>
    </row>
    <row r="78" customFormat="false" ht="46.5" hidden="false" customHeight="true" outlineLevel="0" collapsed="false">
      <c r="A78" s="1"/>
      <c r="B78" s="62" t="s">
        <v>179</v>
      </c>
      <c r="C78" s="50" t="s">
        <v>180</v>
      </c>
      <c r="D78" s="50"/>
      <c r="E78" s="50"/>
      <c r="F78" s="50"/>
      <c r="G78" s="50"/>
      <c r="H78" s="48" t="s">
        <v>45</v>
      </c>
      <c r="I78" s="52" t="s">
        <v>181</v>
      </c>
      <c r="J78" s="60"/>
      <c r="K78" s="63"/>
      <c r="L78" s="88"/>
      <c r="M78" s="88"/>
      <c r="N78" s="88"/>
    </row>
    <row r="79" customFormat="false" ht="38.25" hidden="false" customHeight="true" outlineLevel="0" collapsed="false">
      <c r="A79" s="1"/>
      <c r="B79" s="62" t="s">
        <v>182</v>
      </c>
      <c r="C79" s="50" t="s">
        <v>183</v>
      </c>
      <c r="D79" s="50"/>
      <c r="E79" s="50"/>
      <c r="F79" s="50"/>
      <c r="G79" s="50"/>
      <c r="H79" s="48" t="s">
        <v>45</v>
      </c>
      <c r="I79" s="52" t="s">
        <v>184</v>
      </c>
      <c r="J79" s="60"/>
      <c r="K79" s="63"/>
      <c r="L79" s="88"/>
      <c r="M79" s="88"/>
      <c r="N79" s="88"/>
    </row>
    <row r="80" customFormat="false" ht="36.75" hidden="false" customHeight="true" outlineLevel="0" collapsed="false">
      <c r="A80" s="1"/>
      <c r="B80" s="62" t="s">
        <v>185</v>
      </c>
      <c r="C80" s="50" t="s">
        <v>186</v>
      </c>
      <c r="D80" s="50"/>
      <c r="E80" s="50"/>
      <c r="F80" s="50"/>
      <c r="G80" s="50"/>
      <c r="H80" s="48" t="s">
        <v>45</v>
      </c>
      <c r="I80" s="52" t="s">
        <v>187</v>
      </c>
      <c r="J80" s="60"/>
      <c r="K80" s="63"/>
      <c r="L80" s="88"/>
      <c r="M80" s="88"/>
      <c r="N80" s="88"/>
    </row>
    <row r="81" customFormat="false" ht="36.75" hidden="false" customHeight="true" outlineLevel="0" collapsed="false">
      <c r="A81" s="1"/>
      <c r="B81" s="62" t="s">
        <v>188</v>
      </c>
      <c r="C81" s="50" t="s">
        <v>189</v>
      </c>
      <c r="D81" s="50"/>
      <c r="E81" s="50"/>
      <c r="F81" s="50"/>
      <c r="G81" s="50"/>
      <c r="H81" s="48" t="s">
        <v>45</v>
      </c>
      <c r="I81" s="52" t="s">
        <v>190</v>
      </c>
      <c r="J81" s="60"/>
      <c r="K81" s="63"/>
      <c r="L81" s="88"/>
      <c r="M81" s="88"/>
      <c r="N81" s="88"/>
    </row>
    <row r="82" customFormat="false" ht="45.75" hidden="false" customHeight="true" outlineLevel="0" collapsed="false">
      <c r="A82" s="1"/>
      <c r="B82" s="62" t="s">
        <v>191</v>
      </c>
      <c r="C82" s="50" t="s">
        <v>192</v>
      </c>
      <c r="D82" s="50"/>
      <c r="E82" s="50"/>
      <c r="F82" s="50"/>
      <c r="G82" s="50"/>
      <c r="H82" s="48" t="s">
        <v>58</v>
      </c>
      <c r="I82" s="52" t="s">
        <v>193</v>
      </c>
      <c r="J82" s="60"/>
      <c r="K82" s="63"/>
      <c r="L82" s="88"/>
      <c r="M82" s="88"/>
      <c r="N82" s="88"/>
    </row>
    <row r="83" customFormat="false" ht="46.5" hidden="false" customHeight="true" outlineLevel="0" collapsed="false">
      <c r="A83" s="1"/>
      <c r="B83" s="62" t="s">
        <v>194</v>
      </c>
      <c r="C83" s="50" t="s">
        <v>195</v>
      </c>
      <c r="D83" s="50"/>
      <c r="E83" s="50"/>
      <c r="F83" s="50"/>
      <c r="G83" s="50"/>
      <c r="H83" s="48" t="s">
        <v>45</v>
      </c>
      <c r="I83" s="52" t="s">
        <v>196</v>
      </c>
      <c r="J83" s="60"/>
      <c r="K83" s="63"/>
      <c r="L83" s="88"/>
      <c r="M83" s="88"/>
      <c r="N83" s="88"/>
    </row>
    <row r="84" customFormat="false" ht="32.25" hidden="false" customHeight="true" outlineLevel="0" collapsed="false">
      <c r="A84" s="1"/>
      <c r="B84" s="62" t="s">
        <v>197</v>
      </c>
      <c r="C84" s="50" t="s">
        <v>198</v>
      </c>
      <c r="D84" s="50"/>
      <c r="E84" s="50"/>
      <c r="F84" s="50"/>
      <c r="G84" s="50"/>
      <c r="H84" s="48" t="s">
        <v>58</v>
      </c>
      <c r="I84" s="52" t="s">
        <v>199</v>
      </c>
      <c r="J84" s="60"/>
      <c r="K84" s="63"/>
      <c r="L84" s="88"/>
      <c r="M84" s="88"/>
      <c r="N84" s="88"/>
    </row>
    <row r="85" customFormat="false" ht="26.85" hidden="false" customHeight="true" outlineLevel="0" collapsed="false">
      <c r="A85" s="1"/>
      <c r="B85" s="62" t="s">
        <v>200</v>
      </c>
      <c r="C85" s="50" t="s">
        <v>201</v>
      </c>
      <c r="D85" s="50"/>
      <c r="E85" s="50"/>
      <c r="F85" s="50"/>
      <c r="G85" s="50"/>
      <c r="H85" s="48" t="s">
        <v>68</v>
      </c>
      <c r="I85" s="52" t="s">
        <v>202</v>
      </c>
      <c r="J85" s="60"/>
      <c r="K85" s="63"/>
      <c r="L85" s="88"/>
      <c r="M85" s="88"/>
      <c r="N85" s="88"/>
    </row>
    <row r="86" customFormat="false" ht="32.25" hidden="false" customHeight="true" outlineLevel="0" collapsed="false">
      <c r="A86" s="1"/>
      <c r="B86" s="89" t="s">
        <v>203</v>
      </c>
      <c r="C86" s="50" t="s">
        <v>204</v>
      </c>
      <c r="D86" s="50"/>
      <c r="E86" s="50"/>
      <c r="F86" s="50"/>
      <c r="G86" s="50"/>
      <c r="H86" s="50"/>
      <c r="I86" s="52" t="s">
        <v>205</v>
      </c>
      <c r="J86" s="56" t="n">
        <f aca="false">SUM(J87:J88)</f>
        <v>0</v>
      </c>
      <c r="K86" s="56" t="n">
        <f aca="false">SUM(K87:K88)</f>
        <v>0</v>
      </c>
      <c r="L86" s="88"/>
      <c r="M86" s="88"/>
      <c r="N86" s="88"/>
    </row>
    <row r="87" customFormat="false" ht="37.3" hidden="false" customHeight="true" outlineLevel="0" collapsed="false">
      <c r="A87" s="1"/>
      <c r="B87" s="89" t="s">
        <v>206</v>
      </c>
      <c r="C87" s="50" t="s">
        <v>207</v>
      </c>
      <c r="D87" s="50"/>
      <c r="E87" s="50"/>
      <c r="F87" s="50"/>
      <c r="G87" s="50"/>
      <c r="H87" s="47" t="s">
        <v>75</v>
      </c>
      <c r="I87" s="52" t="s">
        <v>208</v>
      </c>
      <c r="J87" s="60"/>
      <c r="K87" s="63"/>
      <c r="L87" s="88"/>
      <c r="M87" s="88"/>
      <c r="N87" s="88"/>
    </row>
    <row r="88" customFormat="false" ht="37.3" hidden="false" customHeight="true" outlineLevel="0" collapsed="false">
      <c r="A88" s="1"/>
      <c r="B88" s="89" t="s">
        <v>209</v>
      </c>
      <c r="C88" s="50" t="s">
        <v>210</v>
      </c>
      <c r="D88" s="50"/>
      <c r="E88" s="50"/>
      <c r="F88" s="50"/>
      <c r="G88" s="50"/>
      <c r="H88" s="47" t="s">
        <v>79</v>
      </c>
      <c r="I88" s="52" t="s">
        <v>211</v>
      </c>
      <c r="J88" s="60"/>
      <c r="K88" s="63"/>
      <c r="L88" s="88"/>
      <c r="M88" s="88"/>
      <c r="N88" s="88"/>
    </row>
    <row r="89" customFormat="false" ht="15" hidden="false" customHeight="true" outlineLevel="0" collapsed="false">
      <c r="A89" s="1"/>
      <c r="B89" s="62" t="s">
        <v>212</v>
      </c>
      <c r="C89" s="50" t="s">
        <v>213</v>
      </c>
      <c r="D89" s="50"/>
      <c r="E89" s="50"/>
      <c r="F89" s="50"/>
      <c r="G89" s="50"/>
      <c r="H89" s="50"/>
      <c r="I89" s="52" t="s">
        <v>214</v>
      </c>
      <c r="J89" s="56" t="n">
        <f aca="false">SUM(J90:J91)</f>
        <v>0</v>
      </c>
      <c r="K89" s="56" t="n">
        <f aca="false">SUM(K90:K91)</f>
        <v>0</v>
      </c>
      <c r="L89" s="88"/>
      <c r="M89" s="88"/>
      <c r="N89" s="88"/>
    </row>
    <row r="90" customFormat="false" ht="15" hidden="false" customHeight="true" outlineLevel="0" collapsed="false">
      <c r="A90" s="1"/>
      <c r="B90" s="89" t="s">
        <v>215</v>
      </c>
      <c r="C90" s="50" t="s">
        <v>207</v>
      </c>
      <c r="D90" s="50"/>
      <c r="E90" s="50"/>
      <c r="F90" s="50"/>
      <c r="G90" s="50"/>
      <c r="H90" s="48" t="s">
        <v>85</v>
      </c>
      <c r="I90" s="52" t="s">
        <v>216</v>
      </c>
      <c r="J90" s="60"/>
      <c r="K90" s="63"/>
      <c r="L90" s="88"/>
      <c r="M90" s="88"/>
      <c r="N90" s="88"/>
    </row>
    <row r="91" customFormat="false" ht="15" hidden="false" customHeight="true" outlineLevel="0" collapsed="false">
      <c r="A91" s="1"/>
      <c r="B91" s="89" t="s">
        <v>217</v>
      </c>
      <c r="C91" s="50" t="s">
        <v>210</v>
      </c>
      <c r="D91" s="50"/>
      <c r="E91" s="50"/>
      <c r="F91" s="50"/>
      <c r="G91" s="50"/>
      <c r="H91" s="48" t="s">
        <v>45</v>
      </c>
      <c r="I91" s="52" t="s">
        <v>218</v>
      </c>
      <c r="J91" s="60"/>
      <c r="K91" s="63"/>
      <c r="L91" s="88"/>
      <c r="M91" s="88"/>
      <c r="N91" s="88"/>
    </row>
    <row r="92" customFormat="false" ht="36" hidden="false" customHeight="true" outlineLevel="0" collapsed="false">
      <c r="A92" s="1"/>
      <c r="B92" s="62" t="s">
        <v>219</v>
      </c>
      <c r="C92" s="50" t="s">
        <v>220</v>
      </c>
      <c r="D92" s="50"/>
      <c r="E92" s="50"/>
      <c r="F92" s="50"/>
      <c r="G92" s="50"/>
      <c r="H92" s="48" t="s">
        <v>45</v>
      </c>
      <c r="I92" s="52" t="s">
        <v>221</v>
      </c>
      <c r="J92" s="60"/>
      <c r="K92" s="63"/>
      <c r="L92" s="88"/>
      <c r="M92" s="88"/>
      <c r="N92" s="88"/>
    </row>
    <row r="93" customFormat="false" ht="36.75" hidden="false" customHeight="true" outlineLevel="0" collapsed="false">
      <c r="A93" s="1"/>
      <c r="B93" s="62" t="s">
        <v>222</v>
      </c>
      <c r="C93" s="50" t="s">
        <v>223</v>
      </c>
      <c r="D93" s="50"/>
      <c r="E93" s="50"/>
      <c r="F93" s="50"/>
      <c r="G93" s="50"/>
      <c r="H93" s="48" t="s">
        <v>45</v>
      </c>
      <c r="I93" s="52" t="s">
        <v>224</v>
      </c>
      <c r="J93" s="60"/>
      <c r="K93" s="63"/>
      <c r="L93" s="88"/>
      <c r="M93" s="88"/>
      <c r="N93" s="88"/>
    </row>
    <row r="94" customFormat="false" ht="47.25" hidden="false" customHeight="true" outlineLevel="0" collapsed="false">
      <c r="A94" s="1"/>
      <c r="B94" s="62" t="s">
        <v>225</v>
      </c>
      <c r="C94" s="50" t="s">
        <v>226</v>
      </c>
      <c r="D94" s="50"/>
      <c r="E94" s="50"/>
      <c r="F94" s="50"/>
      <c r="G94" s="50"/>
      <c r="H94" s="48" t="s">
        <v>45</v>
      </c>
      <c r="I94" s="52" t="s">
        <v>227</v>
      </c>
      <c r="J94" s="60"/>
      <c r="K94" s="63"/>
      <c r="L94" s="88"/>
      <c r="M94" s="88"/>
      <c r="N94" s="88"/>
    </row>
    <row r="95" customFormat="false" ht="21.75" hidden="false" customHeight="true" outlineLevel="0" collapsed="false">
      <c r="A95" s="1"/>
      <c r="B95" s="62" t="s">
        <v>228</v>
      </c>
      <c r="C95" s="50" t="s">
        <v>229</v>
      </c>
      <c r="D95" s="50"/>
      <c r="E95" s="50"/>
      <c r="F95" s="50"/>
      <c r="G95" s="50"/>
      <c r="H95" s="48" t="s">
        <v>45</v>
      </c>
      <c r="I95" s="52" t="s">
        <v>230</v>
      </c>
      <c r="J95" s="60"/>
      <c r="K95" s="63"/>
      <c r="L95" s="88"/>
      <c r="M95" s="88"/>
      <c r="N95" s="88"/>
    </row>
    <row r="96" customFormat="false" ht="50.25" hidden="false" customHeight="true" outlineLevel="0" collapsed="false">
      <c r="A96" s="1"/>
      <c r="B96" s="62" t="s">
        <v>231</v>
      </c>
      <c r="C96" s="50" t="s">
        <v>232</v>
      </c>
      <c r="D96" s="50"/>
      <c r="E96" s="50"/>
      <c r="F96" s="50"/>
      <c r="G96" s="50"/>
      <c r="H96" s="48" t="s">
        <v>109</v>
      </c>
      <c r="I96" s="52" t="s">
        <v>233</v>
      </c>
      <c r="J96" s="60"/>
      <c r="K96" s="63"/>
      <c r="L96" s="88"/>
      <c r="M96" s="88"/>
      <c r="N96" s="88"/>
    </row>
    <row r="97" customFormat="false" ht="33" hidden="false" customHeight="true" outlineLevel="0" collapsed="false">
      <c r="A97" s="1"/>
      <c r="B97" s="62" t="s">
        <v>234</v>
      </c>
      <c r="C97" s="50" t="s">
        <v>235</v>
      </c>
      <c r="D97" s="50"/>
      <c r="E97" s="50"/>
      <c r="F97" s="50"/>
      <c r="G97" s="50"/>
      <c r="H97" s="50"/>
      <c r="I97" s="52" t="s">
        <v>236</v>
      </c>
      <c r="J97" s="56" t="n">
        <f aca="false">SUM(J98:J99)</f>
        <v>0</v>
      </c>
      <c r="K97" s="56" t="n">
        <f aca="false">SUM(K98:K99)</f>
        <v>0</v>
      </c>
      <c r="L97" s="88"/>
      <c r="M97" s="88"/>
      <c r="N97" s="88"/>
    </row>
    <row r="98" customFormat="false" ht="15" hidden="false" customHeight="true" outlineLevel="0" collapsed="false">
      <c r="A98" s="1"/>
      <c r="B98" s="89" t="s">
        <v>237</v>
      </c>
      <c r="C98" s="50" t="s">
        <v>207</v>
      </c>
      <c r="D98" s="50"/>
      <c r="E98" s="50"/>
      <c r="F98" s="50"/>
      <c r="G98" s="50"/>
      <c r="H98" s="48" t="s">
        <v>116</v>
      </c>
      <c r="I98" s="52" t="s">
        <v>238</v>
      </c>
      <c r="J98" s="60"/>
      <c r="K98" s="63"/>
      <c r="L98" s="88"/>
      <c r="M98" s="88"/>
      <c r="N98" s="88"/>
    </row>
    <row r="99" customFormat="false" ht="15" hidden="false" customHeight="true" outlineLevel="0" collapsed="false">
      <c r="A99" s="1"/>
      <c r="B99" s="89" t="s">
        <v>239</v>
      </c>
      <c r="C99" s="50" t="s">
        <v>210</v>
      </c>
      <c r="D99" s="50"/>
      <c r="E99" s="50"/>
      <c r="F99" s="50"/>
      <c r="G99" s="50"/>
      <c r="H99" s="48" t="s">
        <v>119</v>
      </c>
      <c r="I99" s="52" t="s">
        <v>240</v>
      </c>
      <c r="J99" s="60"/>
      <c r="K99" s="63"/>
      <c r="L99" s="88"/>
      <c r="M99" s="88"/>
      <c r="N99" s="88"/>
    </row>
    <row r="100" customFormat="false" ht="24" hidden="false" customHeight="true" outlineLevel="0" collapsed="false">
      <c r="A100" s="1"/>
      <c r="B100" s="62" t="s">
        <v>241</v>
      </c>
      <c r="C100" s="50" t="s">
        <v>242</v>
      </c>
      <c r="D100" s="50"/>
      <c r="E100" s="50"/>
      <c r="F100" s="50"/>
      <c r="G100" s="50"/>
      <c r="H100" s="50"/>
      <c r="I100" s="52" t="s">
        <v>243</v>
      </c>
      <c r="J100" s="56" t="n">
        <f aca="false">SUM(J101:J102)</f>
        <v>0</v>
      </c>
      <c r="K100" s="56" t="n">
        <f aca="false">SUM(K101:K102)</f>
        <v>0</v>
      </c>
      <c r="L100" s="88"/>
      <c r="M100" s="88"/>
      <c r="N100" s="88"/>
    </row>
    <row r="101" customFormat="false" ht="15" hidden="false" customHeight="true" outlineLevel="0" collapsed="false">
      <c r="A101" s="1"/>
      <c r="B101" s="89" t="s">
        <v>244</v>
      </c>
      <c r="C101" s="50" t="s">
        <v>207</v>
      </c>
      <c r="D101" s="50"/>
      <c r="E101" s="50"/>
      <c r="F101" s="50"/>
      <c r="G101" s="50"/>
      <c r="H101" s="48" t="s">
        <v>85</v>
      </c>
      <c r="I101" s="52" t="s">
        <v>245</v>
      </c>
      <c r="J101" s="60"/>
      <c r="K101" s="63"/>
      <c r="L101" s="88"/>
      <c r="M101" s="88"/>
      <c r="N101" s="88"/>
    </row>
    <row r="102" customFormat="false" ht="15" hidden="false" customHeight="true" outlineLevel="0" collapsed="false">
      <c r="A102" s="1"/>
      <c r="B102" s="89" t="s">
        <v>246</v>
      </c>
      <c r="C102" s="50" t="s">
        <v>210</v>
      </c>
      <c r="D102" s="50"/>
      <c r="E102" s="50"/>
      <c r="F102" s="50"/>
      <c r="G102" s="50"/>
      <c r="H102" s="48" t="s">
        <v>45</v>
      </c>
      <c r="I102" s="52" t="s">
        <v>247</v>
      </c>
      <c r="J102" s="60"/>
      <c r="K102" s="63"/>
      <c r="L102" s="88"/>
      <c r="M102" s="88"/>
      <c r="N102" s="88"/>
    </row>
    <row r="103" customFormat="false" ht="15" hidden="false" customHeight="true" outlineLevel="0" collapsed="false">
      <c r="A103" s="1"/>
      <c r="B103" s="62" t="s">
        <v>248</v>
      </c>
      <c r="C103" s="50" t="s">
        <v>249</v>
      </c>
      <c r="D103" s="50"/>
      <c r="E103" s="50"/>
      <c r="F103" s="50"/>
      <c r="G103" s="50"/>
      <c r="H103" s="50"/>
      <c r="I103" s="52" t="s">
        <v>250</v>
      </c>
      <c r="J103" s="56" t="n">
        <f aca="false">SUM(J104:J105)</f>
        <v>0</v>
      </c>
      <c r="K103" s="56" t="n">
        <f aca="false">SUM(K104:K105)</f>
        <v>0</v>
      </c>
      <c r="L103" s="88"/>
      <c r="M103" s="88"/>
      <c r="N103" s="88"/>
    </row>
    <row r="104" customFormat="false" ht="15" hidden="false" customHeight="true" outlineLevel="0" collapsed="false">
      <c r="A104" s="1"/>
      <c r="B104" s="89" t="s">
        <v>251</v>
      </c>
      <c r="C104" s="50" t="s">
        <v>207</v>
      </c>
      <c r="D104" s="50"/>
      <c r="E104" s="50"/>
      <c r="F104" s="50"/>
      <c r="G104" s="50"/>
      <c r="H104" s="48" t="s">
        <v>116</v>
      </c>
      <c r="I104" s="52" t="s">
        <v>252</v>
      </c>
      <c r="J104" s="60"/>
      <c r="K104" s="63"/>
      <c r="L104" s="88"/>
      <c r="M104" s="88"/>
      <c r="N104" s="88"/>
    </row>
    <row r="105" customFormat="false" ht="15" hidden="false" customHeight="true" outlineLevel="0" collapsed="false">
      <c r="A105" s="1"/>
      <c r="B105" s="89" t="s">
        <v>253</v>
      </c>
      <c r="C105" s="50" t="s">
        <v>210</v>
      </c>
      <c r="D105" s="50"/>
      <c r="E105" s="50"/>
      <c r="F105" s="50"/>
      <c r="G105" s="50"/>
      <c r="H105" s="48" t="s">
        <v>119</v>
      </c>
      <c r="I105" s="52" t="s">
        <v>254</v>
      </c>
      <c r="J105" s="60"/>
      <c r="K105" s="63"/>
      <c r="L105" s="88"/>
      <c r="M105" s="88"/>
      <c r="N105" s="88"/>
    </row>
    <row r="106" customFormat="false" ht="15" hidden="false" customHeight="true" outlineLevel="0" collapsed="false">
      <c r="A106" s="1"/>
      <c r="B106" s="62" t="s">
        <v>255</v>
      </c>
      <c r="C106" s="50" t="s">
        <v>256</v>
      </c>
      <c r="D106" s="50"/>
      <c r="E106" s="50"/>
      <c r="F106" s="50"/>
      <c r="G106" s="50"/>
      <c r="H106" s="48" t="s">
        <v>85</v>
      </c>
      <c r="I106" s="52" t="s">
        <v>257</v>
      </c>
      <c r="J106" s="60"/>
      <c r="K106" s="63"/>
      <c r="L106" s="88"/>
      <c r="M106" s="88"/>
      <c r="N106" s="88"/>
    </row>
    <row r="107" customFormat="false" ht="33.75" hidden="false" customHeight="true" outlineLevel="0" collapsed="false">
      <c r="A107" s="1"/>
      <c r="B107" s="62" t="s">
        <v>258</v>
      </c>
      <c r="C107" s="50" t="s">
        <v>259</v>
      </c>
      <c r="D107" s="50"/>
      <c r="E107" s="50"/>
      <c r="F107" s="50"/>
      <c r="G107" s="50"/>
      <c r="H107" s="48" t="s">
        <v>146</v>
      </c>
      <c r="I107" s="52" t="s">
        <v>260</v>
      </c>
      <c r="J107" s="60"/>
      <c r="K107" s="63"/>
      <c r="L107" s="88"/>
      <c r="M107" s="88"/>
      <c r="N107" s="88"/>
    </row>
    <row r="108" customFormat="false" ht="30.75" hidden="false" customHeight="true" outlineLevel="0" collapsed="false">
      <c r="A108" s="1"/>
      <c r="B108" s="62" t="s">
        <v>261</v>
      </c>
      <c r="C108" s="50" t="s">
        <v>262</v>
      </c>
      <c r="D108" s="50"/>
      <c r="E108" s="50"/>
      <c r="F108" s="50"/>
      <c r="G108" s="50"/>
      <c r="H108" s="48" t="s">
        <v>45</v>
      </c>
      <c r="I108" s="52" t="s">
        <v>263</v>
      </c>
      <c r="J108" s="60"/>
      <c r="K108" s="63"/>
      <c r="L108" s="88"/>
      <c r="M108" s="88"/>
      <c r="N108" s="88"/>
    </row>
    <row r="109" customFormat="false" ht="45.75" hidden="false" customHeight="true" outlineLevel="0" collapsed="false">
      <c r="A109" s="1"/>
      <c r="B109" s="62" t="s">
        <v>264</v>
      </c>
      <c r="C109" s="50" t="s">
        <v>265</v>
      </c>
      <c r="D109" s="50"/>
      <c r="E109" s="50"/>
      <c r="F109" s="50"/>
      <c r="G109" s="50"/>
      <c r="H109" s="48" t="s">
        <v>45</v>
      </c>
      <c r="I109" s="52" t="s">
        <v>266</v>
      </c>
      <c r="J109" s="60"/>
      <c r="K109" s="63"/>
      <c r="L109" s="88"/>
      <c r="M109" s="88"/>
      <c r="N109" s="88"/>
    </row>
    <row r="110" customFormat="false" ht="15" hidden="false" customHeight="true" outlineLevel="0" collapsed="false">
      <c r="A110" s="1"/>
      <c r="B110" s="89" t="s">
        <v>267</v>
      </c>
      <c r="C110" s="50" t="s">
        <v>268</v>
      </c>
      <c r="D110" s="50"/>
      <c r="E110" s="50"/>
      <c r="F110" s="50"/>
      <c r="G110" s="50"/>
      <c r="H110" s="50"/>
      <c r="I110" s="52" t="s">
        <v>269</v>
      </c>
      <c r="J110" s="56" t="n">
        <f aca="false">SUM(J111:J113)</f>
        <v>0</v>
      </c>
      <c r="K110" s="56" t="n">
        <f aca="false">SUM(K111:K113)</f>
        <v>0</v>
      </c>
      <c r="L110" s="88"/>
      <c r="M110" s="88"/>
      <c r="N110" s="88"/>
    </row>
    <row r="111" customFormat="false" ht="51.75" hidden="false" customHeight="true" outlineLevel="0" collapsed="false">
      <c r="A111" s="1"/>
      <c r="B111" s="89" t="s">
        <v>270</v>
      </c>
      <c r="C111" s="50" t="s">
        <v>271</v>
      </c>
      <c r="D111" s="50"/>
      <c r="E111" s="50"/>
      <c r="F111" s="50"/>
      <c r="G111" s="50"/>
      <c r="H111" s="48" t="s">
        <v>159</v>
      </c>
      <c r="I111" s="52" t="s">
        <v>272</v>
      </c>
      <c r="J111" s="60"/>
      <c r="K111" s="63"/>
      <c r="L111" s="88"/>
      <c r="M111" s="88"/>
      <c r="N111" s="88"/>
    </row>
    <row r="112" customFormat="false" ht="39.75" hidden="false" customHeight="true" outlineLevel="0" collapsed="false">
      <c r="A112" s="1"/>
      <c r="B112" s="89" t="s">
        <v>273</v>
      </c>
      <c r="C112" s="50" t="s">
        <v>274</v>
      </c>
      <c r="D112" s="50"/>
      <c r="E112" s="50"/>
      <c r="F112" s="50"/>
      <c r="G112" s="50"/>
      <c r="H112" s="48" t="s">
        <v>85</v>
      </c>
      <c r="I112" s="52" t="s">
        <v>275</v>
      </c>
      <c r="J112" s="60"/>
      <c r="K112" s="63"/>
      <c r="L112" s="88"/>
      <c r="M112" s="88"/>
      <c r="N112" s="88"/>
    </row>
    <row r="113" customFormat="false" ht="33.75" hidden="false" customHeight="true" outlineLevel="0" collapsed="false">
      <c r="A113" s="1"/>
      <c r="B113" s="89" t="s">
        <v>276</v>
      </c>
      <c r="C113" s="50" t="s">
        <v>277</v>
      </c>
      <c r="D113" s="50"/>
      <c r="E113" s="50"/>
      <c r="F113" s="50"/>
      <c r="G113" s="50"/>
      <c r="H113" s="48" t="s">
        <v>58</v>
      </c>
      <c r="I113" s="52" t="s">
        <v>278</v>
      </c>
      <c r="J113" s="60"/>
      <c r="K113" s="63"/>
      <c r="L113" s="88"/>
      <c r="M113" s="88"/>
      <c r="N113" s="88"/>
    </row>
    <row r="114" customFormat="false" ht="66" hidden="false" customHeight="true" outlineLevel="0" collapsed="false">
      <c r="A114" s="1"/>
      <c r="B114" s="89" t="s">
        <v>279</v>
      </c>
      <c r="C114" s="50" t="s">
        <v>280</v>
      </c>
      <c r="D114" s="50"/>
      <c r="E114" s="50"/>
      <c r="F114" s="50"/>
      <c r="G114" s="50"/>
      <c r="H114" s="48" t="s">
        <v>169</v>
      </c>
      <c r="I114" s="52" t="s">
        <v>281</v>
      </c>
      <c r="J114" s="60"/>
      <c r="K114" s="63"/>
      <c r="L114" s="88"/>
      <c r="M114" s="88"/>
      <c r="N114" s="88"/>
    </row>
    <row r="115" customFormat="false" ht="15" hidden="false" customHeight="true" outlineLevel="0" collapsed="false">
      <c r="A115" s="1"/>
      <c r="B115" s="48" t="s">
        <v>170</v>
      </c>
      <c r="C115" s="48"/>
      <c r="D115" s="48"/>
      <c r="E115" s="48"/>
      <c r="F115" s="48"/>
      <c r="G115" s="48"/>
      <c r="H115" s="48"/>
      <c r="I115" s="52" t="s">
        <v>282</v>
      </c>
      <c r="J115" s="56" t="n">
        <f aca="false">SUM(J78:J86,J89,J92:J97,J100,J106:J110,J114,J103)</f>
        <v>0</v>
      </c>
      <c r="K115" s="56" t="n">
        <f aca="false">SUM(K78:K86,K89,K92:K97,K100,K106:K110,K114,K103)</f>
        <v>0</v>
      </c>
      <c r="L115" s="88"/>
      <c r="M115" s="88"/>
      <c r="N115" s="88"/>
    </row>
    <row r="116" customFormat="false" ht="15" hidden="false" customHeight="false" outlineLevel="0" collapsed="false">
      <c r="A116" s="1"/>
      <c r="B116" s="93"/>
      <c r="C116" s="93"/>
      <c r="D116" s="93"/>
      <c r="E116" s="93"/>
      <c r="F116" s="93"/>
      <c r="G116" s="93"/>
      <c r="H116" s="93"/>
      <c r="I116" s="86"/>
      <c r="K116" s="87"/>
      <c r="L116" s="88"/>
      <c r="M116" s="88"/>
      <c r="N116" s="88"/>
    </row>
    <row r="117" customFormat="false" ht="15" hidden="false" customHeight="false" outlineLevel="0" collapsed="false">
      <c r="A117" s="1"/>
      <c r="B117" s="1"/>
      <c r="C117" s="94" t="s">
        <v>283</v>
      </c>
      <c r="D117" s="94"/>
      <c r="E117" s="94"/>
      <c r="F117" s="94"/>
      <c r="G117" s="94"/>
      <c r="H117" s="94"/>
      <c r="I117" s="95"/>
    </row>
    <row r="118" customFormat="false" ht="15" hidden="false" customHeight="false" outlineLevel="0" collapsed="false">
      <c r="A118" s="1"/>
      <c r="B118" s="1"/>
      <c r="C118" s="96" t="s">
        <v>284</v>
      </c>
      <c r="D118" s="96"/>
      <c r="E118" s="96"/>
      <c r="F118" s="96"/>
      <c r="G118" s="96"/>
      <c r="H118" s="1"/>
      <c r="I118" s="1"/>
      <c r="J118" s="1"/>
      <c r="K118" s="1"/>
    </row>
    <row r="119" customFormat="false" ht="15" hidden="false" customHeight="false" outlineLevel="0" collapsed="false">
      <c r="A119" s="1"/>
      <c r="B119" s="1"/>
      <c r="C119" s="94" t="s">
        <v>285</v>
      </c>
      <c r="H119" s="1"/>
      <c r="I119" s="1"/>
      <c r="J119" s="1"/>
      <c r="K119" s="1"/>
    </row>
    <row r="120" customFormat="false" ht="15" hidden="false" customHeight="false" outlineLevel="0" collapsed="false">
      <c r="A120" s="1"/>
      <c r="B120" s="1"/>
      <c r="C120" s="96" t="s">
        <v>286</v>
      </c>
      <c r="D120" s="96"/>
      <c r="E120" s="96"/>
      <c r="F120" s="96"/>
      <c r="G120" s="96"/>
      <c r="H120" s="1"/>
      <c r="I120" s="1"/>
      <c r="J120" s="1"/>
      <c r="K120" s="1"/>
    </row>
    <row r="121" customFormat="false" ht="15" hidden="false" customHeight="false" outlineLevel="0" collapsed="false">
      <c r="A121" s="1"/>
      <c r="B121" s="1"/>
      <c r="C121" s="94" t="s">
        <v>287</v>
      </c>
      <c r="D121" s="94"/>
      <c r="E121" s="94"/>
      <c r="F121" s="94"/>
      <c r="G121" s="1"/>
      <c r="H121" s="97"/>
      <c r="I121" s="95"/>
      <c r="J121" s="95"/>
      <c r="K121" s="95"/>
      <c r="L121" s="95"/>
    </row>
    <row r="122" customFormat="false" ht="26.85" hidden="false" customHeight="true" outlineLevel="0" collapsed="false">
      <c r="A122" s="1"/>
      <c r="B122" s="1"/>
      <c r="C122" s="5" t="s">
        <v>288</v>
      </c>
      <c r="D122" s="5"/>
      <c r="E122" s="5"/>
      <c r="F122" s="5"/>
      <c r="G122" s="5"/>
      <c r="H122" s="5"/>
      <c r="I122" s="5"/>
      <c r="J122" s="5"/>
      <c r="K122" s="5"/>
      <c r="L122" s="5"/>
      <c r="M122" s="5"/>
      <c r="N122" s="5"/>
    </row>
    <row r="123" customFormat="false" ht="15" hidden="false" customHeight="false" outlineLevel="0" collapsed="false">
      <c r="A123" s="1"/>
      <c r="B123" s="1"/>
      <c r="C123" s="1"/>
      <c r="D123" s="1"/>
      <c r="E123" s="1"/>
      <c r="F123" s="1"/>
      <c r="G123" s="1"/>
      <c r="H123" s="1"/>
      <c r="I123" s="1"/>
      <c r="J123" s="1"/>
      <c r="K123" s="1"/>
      <c r="L123" s="1"/>
      <c r="M123" s="1"/>
      <c r="N123" s="1"/>
    </row>
    <row r="124" customFormat="false" ht="15" hidden="false" customHeight="false" outlineLevel="0" collapsed="false">
      <c r="A124" s="1"/>
      <c r="B124" s="1"/>
      <c r="C124" s="98" t="s">
        <v>289</v>
      </c>
      <c r="D124" s="98"/>
      <c r="E124" s="98"/>
      <c r="F124" s="98"/>
      <c r="G124" s="99" t="s">
        <v>290</v>
      </c>
      <c r="H124" s="99"/>
      <c r="I124" s="99"/>
      <c r="J124" s="99"/>
    </row>
    <row r="125" customFormat="false" ht="15" hidden="false" customHeight="false" outlineLevel="0" collapsed="false">
      <c r="A125" s="1"/>
      <c r="B125" s="1"/>
      <c r="C125" s="95"/>
      <c r="D125" s="95"/>
      <c r="E125" s="100"/>
      <c r="F125" s="100"/>
      <c r="G125" s="101" t="s">
        <v>291</v>
      </c>
      <c r="H125" s="101"/>
      <c r="I125" s="101"/>
      <c r="J125" s="101"/>
    </row>
    <row r="126" customFormat="false" ht="15" hidden="false" customHeight="false" outlineLevel="0" collapsed="false">
      <c r="A126" s="1"/>
      <c r="B126" s="1"/>
      <c r="C126" s="95"/>
      <c r="D126" s="95"/>
      <c r="E126" s="100"/>
      <c r="F126" s="100"/>
      <c r="G126" s="88"/>
      <c r="H126" s="88"/>
      <c r="I126" s="102"/>
      <c r="J126" s="103"/>
    </row>
    <row r="127" customFormat="false" ht="15" hidden="false" customHeight="false" outlineLevel="0" collapsed="false">
      <c r="A127" s="1"/>
      <c r="B127" s="1"/>
      <c r="C127" s="98" t="s">
        <v>292</v>
      </c>
      <c r="D127" s="98"/>
      <c r="E127" s="98"/>
      <c r="F127" s="98"/>
      <c r="G127" s="99" t="s">
        <v>293</v>
      </c>
      <c r="H127" s="99"/>
      <c r="I127" s="99"/>
      <c r="J127" s="99"/>
    </row>
    <row r="128" customFormat="false" ht="15" hidden="false" customHeight="false" outlineLevel="0" collapsed="false">
      <c r="A128" s="1"/>
      <c r="B128" s="1"/>
      <c r="C128" s="94"/>
      <c r="D128" s="104"/>
      <c r="E128" s="104"/>
      <c r="F128" s="105"/>
      <c r="G128" s="106" t="s">
        <v>291</v>
      </c>
      <c r="H128" s="106"/>
      <c r="I128" s="106"/>
      <c r="J128" s="106"/>
    </row>
    <row r="129" customFormat="false" ht="15" hidden="false" customHeight="false" outlineLevel="0" collapsed="false">
      <c r="A129" s="1"/>
      <c r="B129" s="1"/>
      <c r="C129" s="1"/>
      <c r="D129" s="1"/>
      <c r="E129" s="88"/>
      <c r="F129" s="88"/>
      <c r="G129" s="88"/>
      <c r="H129" s="100"/>
      <c r="I129" s="106"/>
      <c r="J129" s="106"/>
      <c r="K129" s="100"/>
      <c r="L129" s="88"/>
    </row>
    <row r="130" customFormat="false" ht="15" hidden="false" customHeight="false" outlineLevel="0" collapsed="false">
      <c r="A130" s="1"/>
      <c r="B130" s="1"/>
      <c r="C130" s="94" t="s">
        <v>294</v>
      </c>
      <c r="D130" s="107" t="s">
        <v>295</v>
      </c>
      <c r="E130" s="107"/>
      <c r="F130" s="94" t="s">
        <v>296</v>
      </c>
      <c r="G130" s="108"/>
      <c r="H130" s="94"/>
      <c r="I130" s="94" t="s">
        <v>297</v>
      </c>
      <c r="J130" s="105"/>
      <c r="K130" s="107" t="s">
        <v>298</v>
      </c>
      <c r="L130" s="107"/>
      <c r="M130" s="95"/>
    </row>
    <row r="131" customFormat="false" ht="15" hidden="false" customHeight="false" outlineLevel="0" collapsed="false">
      <c r="A131" s="1"/>
      <c r="B131" s="1"/>
      <c r="C131" s="109"/>
      <c r="D131" s="109"/>
      <c r="E131" s="95"/>
      <c r="F131" s="109"/>
      <c r="G131" s="109"/>
      <c r="H131" s="95"/>
      <c r="I131" s="109"/>
      <c r="J131" s="110"/>
      <c r="L131" s="111"/>
      <c r="M131" s="112"/>
    </row>
    <row r="132" customFormat="false" ht="15" hidden="false" customHeight="false" outlineLevel="0" collapsed="false">
      <c r="A132" s="1"/>
      <c r="B132" s="1"/>
      <c r="C132" s="95"/>
      <c r="D132" s="95"/>
      <c r="E132" s="95"/>
      <c r="F132" s="95"/>
      <c r="G132" s="95"/>
      <c r="H132" s="95"/>
      <c r="I132" s="95"/>
      <c r="L132" s="95"/>
      <c r="M132" s="112"/>
    </row>
  </sheetData>
  <mergeCells count="125">
    <mergeCell ref="K1:N1"/>
    <mergeCell ref="K2:N2"/>
    <mergeCell ref="K3:N3"/>
    <mergeCell ref="K4:N4"/>
    <mergeCell ref="B6:N6"/>
    <mergeCell ref="B7:N7"/>
    <mergeCell ref="B10:J10"/>
    <mergeCell ref="K10:N10"/>
    <mergeCell ref="B11:J11"/>
    <mergeCell ref="K11:N13"/>
    <mergeCell ref="B12:J13"/>
    <mergeCell ref="B15:E15"/>
    <mergeCell ref="B16:E16"/>
    <mergeCell ref="F16:N16"/>
    <mergeCell ref="B17:E17"/>
    <mergeCell ref="F17:N17"/>
    <mergeCell ref="B18:E18"/>
    <mergeCell ref="F18:N18"/>
    <mergeCell ref="B19:E19"/>
    <mergeCell ref="F19:N19"/>
    <mergeCell ref="B20:E20"/>
    <mergeCell ref="F20:N20"/>
    <mergeCell ref="F21:N21"/>
    <mergeCell ref="B23:N23"/>
    <mergeCell ref="B24:N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59:H59"/>
    <mergeCell ref="C60:H60"/>
    <mergeCell ref="C61:H61"/>
    <mergeCell ref="C62:H62"/>
    <mergeCell ref="C63:H63"/>
    <mergeCell ref="C64:H64"/>
    <mergeCell ref="C65:H65"/>
    <mergeCell ref="C66:H66"/>
    <mergeCell ref="C67:H67"/>
    <mergeCell ref="C68:H68"/>
    <mergeCell ref="B69:H69"/>
    <mergeCell ref="B71:N71"/>
    <mergeCell ref="B72:N72"/>
    <mergeCell ref="B73:N73"/>
    <mergeCell ref="C76:H76"/>
    <mergeCell ref="C77:G77"/>
    <mergeCell ref="C78:G78"/>
    <mergeCell ref="C79:G79"/>
    <mergeCell ref="C80:G80"/>
    <mergeCell ref="C81:G81"/>
    <mergeCell ref="C82:G82"/>
    <mergeCell ref="C83:G83"/>
    <mergeCell ref="C84:G84"/>
    <mergeCell ref="C85:G85"/>
    <mergeCell ref="C86:H86"/>
    <mergeCell ref="C87:G87"/>
    <mergeCell ref="C88:G88"/>
    <mergeCell ref="C89:H89"/>
    <mergeCell ref="C90:G90"/>
    <mergeCell ref="C91:G91"/>
    <mergeCell ref="C92:G92"/>
    <mergeCell ref="C93:G93"/>
    <mergeCell ref="C94:G94"/>
    <mergeCell ref="C95:G95"/>
    <mergeCell ref="C96:G96"/>
    <mergeCell ref="C97:H97"/>
    <mergeCell ref="C98:G98"/>
    <mergeCell ref="C99:G99"/>
    <mergeCell ref="C100:H100"/>
    <mergeCell ref="C101:G101"/>
    <mergeCell ref="C102:G102"/>
    <mergeCell ref="C103:H103"/>
    <mergeCell ref="C104:G104"/>
    <mergeCell ref="C105:G105"/>
    <mergeCell ref="C106:G106"/>
    <mergeCell ref="C107:G107"/>
    <mergeCell ref="C108:G108"/>
    <mergeCell ref="C109:G109"/>
    <mergeCell ref="C110:H110"/>
    <mergeCell ref="C111:G111"/>
    <mergeCell ref="C112:G112"/>
    <mergeCell ref="C113:G113"/>
    <mergeCell ref="C114:G114"/>
    <mergeCell ref="B115:H115"/>
    <mergeCell ref="C118:G118"/>
    <mergeCell ref="C120:G120"/>
    <mergeCell ref="C122:N122"/>
    <mergeCell ref="C124:F124"/>
    <mergeCell ref="G124:J124"/>
    <mergeCell ref="G125:J125"/>
    <mergeCell ref="C127:F127"/>
    <mergeCell ref="G127:J127"/>
    <mergeCell ref="G128:J128"/>
    <mergeCell ref="I129:J129"/>
    <mergeCell ref="D130:E130"/>
    <mergeCell ref="K130:L130"/>
  </mergeCells>
  <dataValidations count="4">
    <dataValidation allowBlank="true" errorStyle="stop" operator="between" prompt="Комірка повинна бути заповнена" showDropDown="false" showErrorMessage="true" showInputMessage="true"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type="textLength">
      <formula1>8</formula1>
      <formula2>10</formula2>
    </dataValidation>
    <dataValidation allowBlank="true" errorStyle="stop" operator="between" prompt="Комірка повинна бути заповнена" showDropDown="false" showErrorMessage="true" showInputMessage="true" sqref="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D130:E130 G130 K130:L130 IZ130:JA130 JC130 JG130:JH130 SV130:SW130 SY130 TC130:TD130 ACR130:ACS130 ACU130 ACY130:ACZ130 AMN130:AMO130 AMQ130 AMU130:AMV130 AWJ130:AWK130 AWM130 AWQ130:AWR130 BGF130:BGG130 BGI130 BGM130:BGN130 BQB130:BQC130 BQE130 BQI130:BQJ130 BZX130:BZY130 CAA130 CAE130:CAF130 CJT130:CJU130 CJW130 CKA130:CKB130 CTP130:CTQ130 CTS130 CTW130:CTX130 DDL130:DDM130 DDO130 DDS130:DDT130 DNH130:DNI130 DNK130 DNO130:DNP130 DXD130:DXE130 DXG130 DXK130:DXL130 EGZ130:EHA130 EHC130 EHG130:EHH130 EQV130:EQW130 EQY130 ERC130:ERD130 FAR130:FAS130 FAU130 FAY130:FAZ130 FKN130:FKO130 FKQ130 FKU130:FKV130 FUJ130:FUK130 FUM130 FUQ130:FUR130 GEF130:GEG130 GEI130 GEM130:GEN130 GOB130:GOC130 GOE130 GOI130:GOJ130 GXX130:GXY130 GYA130 GYE130:GYF130 HHT130:HHU130 HHW130 HIA130:HIB130 HRP130:HRQ130 HRS130 HRW130:HRX130 IBL130:IBM130 IBO130 IBS130:IBT130 ILH130:ILI130 ILK130 ILO130:ILP130 IVD130:IVE130 IVG130 IVK130:IVL130 JEZ130:JFA130 JFC130 JFG130:JFH130 JOV130:JOW130 JOY130 JPC130:JPD130 JYR130:JYS130 JYU130 JYY130:JYZ130 KIN130:KIO130 KIQ130 KIU130:KIV130 KSJ130:KSK130 KSM130 KSQ130:KSR130 LCF130:LCG130 LCI130 LCM130:LCN130 LMB130:LMC130 LME130 LMI130:LMJ130 LVX130:LVY130 LWA130 LWE130:LWF130 MFT130:MFU130 MFW130 MGA130:MGB130 MPP130:MPQ130 MPS130 MPW130:MPX130 MZL130:MZM130 MZO130 MZS130:MZT130 NJH130:NJI130 NJK130 NJO130:NJP130 NTD130:NTE130 NTG130 NTK130:NTL130 OCZ130:ODA130 ODC130 ODG130:ODH130 OMV130:OMW130 OMY130 ONC130:OND130 OWR130:OWS130 OWU130 OWY130:OWZ130 PGN130:PGO130 PGQ130 PGU130:PGV130 PQJ130:PQK130 PQM130 PQQ130:PQR130 QAF130:QAG130 QAI130 QAM130:QAN130 QKB130:QKC130 QKE130 QKI130:QKJ130 QTX130:QTY130 QUA130 QUE130:QUF130 RDT130:RDU130 RDW130 REA130:REB130 RNP130:RNQ130 RNS130 RNW130:RNX130 RXL130:RXM130 RXO130 RXS130:RXT130 SHH130:SHI130 SHK130 SHO130:SHP130 SRD130:SRE130 SRG130 SRK130:SRL130 TAZ130:TBA130 TBC130 TBG130:TBH130 TKV130:TKW130 TKY130 TLC130:TLD130 TUR130:TUS130 TUU130 TUY130:TUZ130 UEN130:UEO130 UEQ130 UEU130:UEV130 UOJ130:UOK130 UOM130 UOQ130:UOR130 UYF130:UYG130 UYI130 UYM130:UYN130 VIB130:VIC130 VIE130 VII130:VIJ130 VRX130:VRY130 VSA130 VSE130:VSF130 WBT130:WBU130 WBW130 WCA130:WCB130 WLP130:WLQ130 WLS130 WLW130:WLX130 WVL130:WVM130 WVO130 WVS130:WVT130" type="none">
      <formula1>0</formula1>
      <formula2>0</formula2>
    </dataValidation>
    <dataValidation allowBlank="true" errorStyle="stop" operator="between" showDropDown="false" showErrorMessage="true" showInputMessage="true"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type="list">
      <formula1>"І,ІІ,ІІІ,ІV"</formula1>
      <formula2>0</formula2>
    </dataValidation>
    <dataValidation allowBlank="true" errorStyle="stop" operator="between" showDropDown="false" showErrorMessage="true" showInputMessage="true"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type="list">
      <formula1>"2023,2024,2025,2026,2027,2028,2029,2030"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33"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1"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Ломакіна Ольга Вікторівна</dc:creator>
  <dc:description/>
  <dc:language>uk-UA</dc:language>
  <cp:lastModifiedBy/>
  <dcterms:modified xsi:type="dcterms:W3CDTF">2026-02-09T16:24:37Z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