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grmu-sdpg-fs02.naftogaz.com\Profiles\o.lomakina\Desktop\2025\Звіти_НКРЕКП\4 квартал 2025\"/>
    </mc:Choice>
  </mc:AlternateContent>
  <xr:revisionPtr revIDLastSave="0" documentId="13_ncr:1_{D109C679-7FCD-4575-93B2-9B000FB8938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J111" i="1" s="1"/>
  <c r="K93" i="1"/>
  <c r="K111" i="1" s="1"/>
  <c r="J93" i="1"/>
  <c r="K85" i="1"/>
  <c r="J85" i="1"/>
  <c r="M62" i="1"/>
  <c r="L62" i="1"/>
  <c r="J62" i="1"/>
  <c r="M58" i="1"/>
  <c r="L58" i="1"/>
  <c r="J58" i="1"/>
  <c r="M54" i="1"/>
  <c r="L54" i="1"/>
  <c r="J54" i="1"/>
  <c r="L53" i="1" s="1"/>
  <c r="M53" i="1"/>
  <c r="M50" i="1"/>
  <c r="L50" i="1"/>
  <c r="J50" i="1"/>
  <c r="M47" i="1"/>
  <c r="M45" i="1" s="1"/>
  <c r="L47" i="1"/>
  <c r="J47" i="1"/>
  <c r="L45" i="1" s="1"/>
  <c r="M40" i="1"/>
  <c r="L40" i="1"/>
  <c r="J40" i="1"/>
  <c r="M37" i="1"/>
  <c r="M27" i="1" s="1"/>
  <c r="L37" i="1"/>
  <c r="L27" i="1" s="1"/>
  <c r="J37" i="1"/>
  <c r="J27" i="1"/>
  <c r="O24" i="1"/>
  <c r="O23" i="1"/>
  <c r="O22" i="1"/>
  <c r="O21" i="1"/>
  <c r="O20" i="1"/>
  <c r="O19" i="1"/>
  <c r="O18" i="1"/>
  <c r="O17" i="1"/>
  <c r="O16" i="1"/>
  <c r="O9" i="1"/>
  <c r="O8" i="1"/>
  <c r="M67" i="1" l="1"/>
  <c r="J45" i="1"/>
  <c r="J67" i="1" s="1"/>
  <c r="J53" i="1"/>
</calcChain>
</file>

<file path=xl/sharedStrings.xml><?xml version="1.0" encoding="utf-8"?>
<sst xmlns="http://schemas.openxmlformats.org/spreadsheetml/2006/main" count="357" uniqueCount="291">
  <si>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</si>
  <si>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</si>
  <si>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</si>
  <si>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</si>
  <si>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</si>
  <si>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</si>
  <si>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</si>
  <si>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</si>
  <si>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</si>
  <si>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</si>
  <si>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</si>
  <si>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</si>
  <si>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</si>
  <si>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</si>
  <si>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</si>
  <si>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</si>
  <si>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</si>
  <si>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ДНІПРОВСЬКА ФІЛІЯ ТОВ «ГАЗОРОЗПОДІЛЬНІ МЕРЕЖІ УКРАЇНИ»</t>
  </si>
  <si>
    <t>Офіційний вебсайт:</t>
  </si>
  <si>
    <t>dp.grmu.com.ua</t>
  </si>
  <si>
    <t>Код ЄДРПОУ:</t>
  </si>
  <si>
    <t>45087207</t>
  </si>
  <si>
    <t>Енергетичний ідентифікаційний код (EIC) учасника ринку:</t>
  </si>
  <si>
    <t>56XO000192F5R00X</t>
  </si>
  <si>
    <t>Місцезнаходження:</t>
  </si>
  <si>
    <t>49101, Дніпропетровська, Шевченківський, Дніпро, Олександра Кониського, Будинок № 5</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</si>
  <si>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</si>
  <si>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</si>
  <si>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</si>
  <si>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</si>
  <si>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</si>
  <si>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</si>
  <si>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</si>
  <si>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</si>
  <si>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</si>
  <si>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</si>
  <si>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</si>
  <si>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</si>
  <si>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</si>
  <si>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</si>
  <si>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</si>
  <si>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</si>
  <si>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</si>
  <si>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</si>
  <si>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</si>
  <si>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</si>
  <si>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</si>
  <si>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</si>
  <si>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</si>
  <si>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</si>
  <si>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</si>
  <si>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</si>
  <si>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</si>
  <si>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</si>
  <si>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</si>
  <si>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</si>
  <si>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</si>
  <si>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</si>
  <si>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</si>
  <si>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</si>
  <si>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</si>
  <si>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</si>
  <si>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</si>
  <si>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</si>
  <si>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</si>
  <si>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</si>
  <si>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</si>
  <si>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</si>
  <si>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</si>
  <si>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</si>
  <si>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</si>
  <si>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</si>
  <si>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</si>
  <si>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</si>
  <si>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</si>
  <si>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</si>
  <si>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</si>
  <si>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</si>
  <si>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</si>
  <si>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</si>
  <si>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</si>
  <si>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</si>
  <si>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</si>
  <si>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</si>
  <si>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</si>
  <si>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</si>
  <si>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</si>
  <si>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</si>
  <si>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</si>
  <si>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</si>
  <si>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</si>
  <si>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</si>
  <si>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</si>
  <si>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</si>
  <si>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</si>
  <si>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</si>
  <si>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</si>
  <si>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</si>
  <si>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</si>
  <si>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</si>
  <si>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</si>
  <si>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</si>
  <si>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</si>
  <si>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</si>
  <si>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</si>
  <si>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</si>
  <si>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</si>
  <si>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</si>
  <si>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</si>
  <si>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</si>
  <si>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</si>
  <si>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</si>
  <si>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</si>
  <si>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</si>
  <si>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</si>
  <si>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</si>
  <si>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</si>
  <si>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</si>
  <si>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</si>
  <si>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</si>
  <si>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</si>
  <si>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</si>
  <si>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</si>
  <si>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</si>
  <si>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</si>
  <si>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</si>
  <si>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</si>
  <si>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</si>
  <si>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</si>
  <si>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</si>
  <si>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</si>
  <si>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</si>
  <si>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</si>
  <si>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</si>
  <si>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</si>
  <si>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</si>
  <si>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</si>
  <si>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</si>
  <si>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</si>
  <si>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</si>
  <si>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</si>
  <si>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</si>
  <si>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</si>
  <si>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</si>
  <si>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</si>
  <si>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</si>
  <si>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</si>
  <si>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</si>
  <si>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</si>
  <si>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</si>
  <si>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</si>
  <si>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</si>
  <si>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</si>
  <si>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</si>
  <si>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</si>
  <si>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</si>
  <si>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</si>
  <si>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</si>
  <si>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</si>
  <si>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</si>
  <si>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</si>
  <si>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</si>
  <si>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</si>
  <si>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</si>
  <si>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</si>
  <si>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</si>
  <si>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</si>
  <si>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</si>
  <si>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</si>
  <si>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</si>
  <si>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</si>
  <si>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</si>
  <si>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</si>
  <si>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</si>
  <si>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</si>
  <si>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</si>
  <si>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</si>
  <si>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</si>
  <si>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</si>
  <si>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</si>
  <si>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</si>
  <si>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</si>
  <si>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</si>
  <si>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</si>
  <si>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</si>
  <si>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</si>
  <si>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</si>
  <si>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</si>
  <si>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</si>
  <si>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</si>
  <si>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</si>
  <si>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</si>
  <si>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</si>
  <si>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</si>
  <si>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</si>
  <si>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</si>
  <si>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</si>
  <si>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</si>
  <si>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</si>
  <si>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</si>
  <si>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</si>
  <si>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</si>
  <si>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</si>
  <si>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</si>
  <si>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</si>
  <si>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</si>
  <si>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</si>
  <si>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</si>
  <si>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</si>
  <si>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</si>
  <si>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</si>
  <si>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</si>
  <si>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</si>
  <si>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</si>
  <si>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</si>
  <si>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</si>
  <si>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</si>
  <si>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</si>
  <si>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</si>
  <si>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</si>
  <si>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</si>
  <si>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</si>
  <si>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</si>
  <si>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</si>
  <si>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</si>
  <si>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</si>
  <si>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</si>
  <si>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</si>
  <si>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</si>
  <si>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</si>
  <si>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</si>
  <si>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</si>
  <si>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</si>
  <si>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</si>
  <si>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</si>
  <si>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</si>
  <si>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</si>
  <si>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</si>
  <si>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</si>
  <si>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</si>
  <si>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</si>
  <si>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</si>
  <si>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</si>
  <si>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</si>
  <si>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</si>
  <si>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</si>
  <si>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</si>
  <si>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</si>
  <si>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</si>
  <si>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</si>
  <si>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</si>
  <si>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</si>
  <si>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</si>
  <si>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</si>
  <si>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</si>
  <si>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</si>
  <si>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</si>
  <si>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</si>
  <si>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</si>
  <si>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</si>
  <si>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</si>
  <si>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</si>
  <si>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</si>
  <si>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</si>
  <si>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</si>
  <si>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</si>
  <si>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</si>
  <si>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</si>
  <si>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</si>
  <si>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</si>
  <si>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</si>
  <si>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</si>
  <si>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</si>
  <si>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</si>
  <si>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</si>
  <si>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</si>
  <si>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</si>
  <si>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</si>
  <si>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</si>
  <si>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</si>
  <si>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</si>
  <si>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Богдан ПОП'ЮК</t>
  </si>
  <si>
    <t>(П. І. Б.)</t>
  </si>
  <si>
    <t>Виконавець</t>
  </si>
  <si>
    <t>Ольга ЛОМАКІНА</t>
  </si>
  <si>
    <t>Телефон:</t>
  </si>
  <si>
    <t>(056) 787-81-13</t>
  </si>
  <si>
    <t>Факс:</t>
  </si>
  <si>
    <t>Електронна пошта:</t>
  </si>
  <si>
    <t>office.dp@grmu.com.ua</t>
  </si>
  <si>
    <t>ІV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</si>
</sst>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scheme val="minor"/>
    </font>
    <font>
      <sz val="11"/>
      <color theme="1"/>
      <name val="Calibri"/>
      <family val="2"/>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22" xfId="0" applyFont="1" applyBorder="1" applyAlignment="1">
      <alignment horizontal="center" vertical="top"/>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2"/>
  <sheetViews>
    <sheetView tabSelected="1" view="pageBreakPreview" zoomScale="60" zoomScaleNormal="100" workbookViewId="0">
      <selection activeCell="H3" sqref="H3"/>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5" t="s">
        <v>0</v>
      </c>
      <c r="L1" s="145"/>
      <c r="M1" s="145"/>
      <c r="N1" s="145"/>
    </row>
    <row r="2" spans="1:15" ht="15.75" x14ac:dyDescent="0.25">
      <c r="A2" s="1"/>
      <c r="B2" s="1"/>
      <c r="C2" s="1"/>
      <c r="D2" s="1"/>
      <c r="E2" s="1"/>
      <c r="F2" s="1"/>
      <c r="G2" s="1"/>
      <c r="H2" s="1"/>
      <c r="I2" s="1"/>
      <c r="J2" s="1"/>
      <c r="K2" s="146" t="s">
        <v>1</v>
      </c>
      <c r="L2" s="146"/>
      <c r="M2" s="146"/>
      <c r="N2" s="146"/>
    </row>
    <row r="3" spans="1:15" ht="33" customHeight="1" x14ac:dyDescent="0.25">
      <c r="A3" s="1"/>
      <c r="B3" s="1"/>
      <c r="C3" s="1"/>
      <c r="D3" s="1"/>
      <c r="E3" s="1"/>
      <c r="F3" s="1"/>
      <c r="G3" s="1"/>
      <c r="H3" s="1"/>
      <c r="I3" s="1"/>
      <c r="J3" s="1"/>
      <c r="K3" s="147" t="s">
        <v>2</v>
      </c>
      <c r="L3" s="147"/>
      <c r="M3" s="147"/>
      <c r="N3" s="147"/>
    </row>
    <row r="4" spans="1:15" ht="15.75" x14ac:dyDescent="0.25">
      <c r="A4" s="1"/>
      <c r="B4" s="1"/>
      <c r="C4" s="1"/>
      <c r="D4" s="1"/>
      <c r="E4" s="1"/>
      <c r="F4" s="1"/>
      <c r="G4" s="1"/>
      <c r="H4" s="1"/>
      <c r="I4" s="1"/>
      <c r="J4" s="1"/>
      <c r="K4" s="90" t="s">
        <v>3</v>
      </c>
      <c r="L4" s="90"/>
      <c r="M4" s="90"/>
      <c r="N4" s="90"/>
    </row>
    <row r="5" spans="1:15" ht="15.75" x14ac:dyDescent="0.25">
      <c r="A5" s="1"/>
      <c r="B5" s="1"/>
      <c r="C5" s="1"/>
      <c r="D5" s="1"/>
      <c r="E5" s="1"/>
      <c r="F5" s="1"/>
      <c r="G5" s="1"/>
      <c r="H5" s="1"/>
      <c r="I5" s="1"/>
      <c r="J5" s="1"/>
      <c r="K5" s="2"/>
      <c r="L5" s="2"/>
      <c r="M5" s="2"/>
      <c r="N5" s="2"/>
    </row>
    <row r="6" spans="1:15" ht="20.25" x14ac:dyDescent="0.3">
      <c r="B6" s="148" t="s">
        <v>4</v>
      </c>
      <c r="C6" s="148"/>
      <c r="D6" s="148"/>
      <c r="E6" s="148"/>
      <c r="F6" s="148"/>
      <c r="G6" s="148"/>
      <c r="H6" s="148"/>
      <c r="I6" s="148"/>
      <c r="J6" s="148"/>
      <c r="K6" s="148"/>
      <c r="L6" s="148"/>
      <c r="M6" s="148"/>
      <c r="N6" s="148"/>
    </row>
    <row r="7" spans="1:15" ht="20.25" x14ac:dyDescent="0.3">
      <c r="B7" s="149" t="s">
        <v>5</v>
      </c>
      <c r="C7" s="149"/>
      <c r="D7" s="149"/>
      <c r="E7" s="149"/>
      <c r="F7" s="149"/>
      <c r="G7" s="149"/>
      <c r="H7" s="149"/>
      <c r="I7" s="149"/>
      <c r="J7" s="149"/>
      <c r="K7" s="149"/>
      <c r="L7" s="149"/>
      <c r="M7" s="149"/>
      <c r="N7" s="149"/>
    </row>
    <row r="8" spans="1:15" ht="20.25" x14ac:dyDescent="0.3">
      <c r="C8" s="4"/>
      <c r="D8" s="5"/>
      <c r="F8" s="6" t="s">
        <v>6</v>
      </c>
      <c r="G8" s="7" t="s">
        <v>290</v>
      </c>
      <c r="H8" s="8" t="s">
        <v>7</v>
      </c>
      <c r="I8" s="9" t="s">
        <v>8</v>
      </c>
      <c r="J8" s="10" t="s">
        <v>9</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7" t="s">
        <v>10</v>
      </c>
      <c r="C10" s="137"/>
      <c r="D10" s="137"/>
      <c r="E10" s="137"/>
      <c r="F10" s="137"/>
      <c r="G10" s="137"/>
      <c r="H10" s="137"/>
      <c r="I10" s="137"/>
      <c r="J10" s="137"/>
      <c r="K10" s="138" t="s">
        <v>11</v>
      </c>
      <c r="L10" s="138"/>
      <c r="M10" s="138"/>
      <c r="N10" s="138"/>
    </row>
    <row r="11" spans="1:15" ht="15.75" x14ac:dyDescent="0.25">
      <c r="B11" s="139" t="s">
        <v>12</v>
      </c>
      <c r="C11" s="139"/>
      <c r="D11" s="139"/>
      <c r="E11" s="139"/>
      <c r="F11" s="139"/>
      <c r="G11" s="139"/>
      <c r="H11" s="139"/>
      <c r="I11" s="139"/>
      <c r="J11" s="139"/>
      <c r="K11" s="140" t="s">
        <v>13</v>
      </c>
      <c r="L11" s="140"/>
      <c r="M11" s="140"/>
      <c r="N11" s="140"/>
    </row>
    <row r="12" spans="1:15" x14ac:dyDescent="0.25">
      <c r="B12" s="141" t="s">
        <v>14</v>
      </c>
      <c r="C12" s="141"/>
      <c r="D12" s="141"/>
      <c r="E12" s="141"/>
      <c r="F12" s="141"/>
      <c r="G12" s="141"/>
      <c r="H12" s="141"/>
      <c r="I12" s="141"/>
      <c r="J12" s="141"/>
      <c r="K12" s="140"/>
      <c r="L12" s="140"/>
      <c r="M12" s="140"/>
      <c r="N12" s="140"/>
    </row>
    <row r="13" spans="1:15" x14ac:dyDescent="0.25">
      <c r="B13" s="142"/>
      <c r="C13" s="142"/>
      <c r="D13" s="142"/>
      <c r="E13" s="142"/>
      <c r="F13" s="142"/>
      <c r="G13" s="142"/>
      <c r="H13" s="142"/>
      <c r="I13" s="142"/>
      <c r="J13" s="142"/>
      <c r="K13" s="140"/>
      <c r="L13" s="140"/>
      <c r="M13" s="140"/>
      <c r="N13" s="140"/>
    </row>
    <row r="14" spans="1:15" ht="16.5" thickBot="1" x14ac:dyDescent="0.3">
      <c r="C14" s="4"/>
      <c r="D14" s="15"/>
      <c r="E14" s="20"/>
      <c r="F14" s="21"/>
      <c r="G14" s="20"/>
      <c r="H14" s="19"/>
      <c r="I14" s="19"/>
      <c r="J14" s="19"/>
      <c r="K14" s="19"/>
      <c r="L14" s="19"/>
    </row>
    <row r="15" spans="1:15" ht="15.75" x14ac:dyDescent="0.25">
      <c r="A15" s="11"/>
      <c r="B15" s="143" t="s">
        <v>15</v>
      </c>
      <c r="C15" s="144"/>
      <c r="D15" s="144"/>
      <c r="E15" s="144"/>
      <c r="F15" s="22"/>
      <c r="G15" s="23"/>
      <c r="H15" s="23"/>
      <c r="I15" s="23"/>
      <c r="J15" s="23"/>
      <c r="K15" s="23"/>
      <c r="L15" s="24"/>
      <c r="M15" s="24"/>
      <c r="N15" s="25"/>
    </row>
    <row r="16" spans="1:15" ht="18.75" x14ac:dyDescent="0.3">
      <c r="A16" s="11"/>
      <c r="B16" s="129" t="s">
        <v>16</v>
      </c>
      <c r="C16" s="130"/>
      <c r="D16" s="130"/>
      <c r="E16" s="130"/>
      <c r="F16" s="135" t="s">
        <v>17</v>
      </c>
      <c r="G16" s="135"/>
      <c r="H16" s="135"/>
      <c r="I16" s="135"/>
      <c r="J16" s="135"/>
      <c r="K16" s="135"/>
      <c r="L16" s="135"/>
      <c r="M16" s="135"/>
      <c r="N16" s="136"/>
      <c r="O16" s="13" t="str">
        <f>IF(F16="","Не вказано найменування ліцензіата","")</f>
        <v/>
      </c>
    </row>
    <row r="17" spans="1:17" ht="18.75" x14ac:dyDescent="0.3">
      <c r="A17" s="11"/>
      <c r="B17" s="125" t="s">
        <v>18</v>
      </c>
      <c r="C17" s="126"/>
      <c r="D17" s="126"/>
      <c r="E17" s="126"/>
      <c r="F17" s="131" t="s">
        <v>19</v>
      </c>
      <c r="G17" s="131"/>
      <c r="H17" s="131"/>
      <c r="I17" s="131"/>
      <c r="J17" s="131"/>
      <c r="K17" s="131"/>
      <c r="L17" s="131"/>
      <c r="M17" s="131"/>
      <c r="N17" s="132"/>
      <c r="O17" s="13" t="str">
        <f>IF(F17="","Не вказано вебсайт","")</f>
        <v/>
      </c>
    </row>
    <row r="18" spans="1:17" ht="18.75" x14ac:dyDescent="0.3">
      <c r="A18" s="11"/>
      <c r="B18" s="125" t="s">
        <v>20</v>
      </c>
      <c r="C18" s="126"/>
      <c r="D18" s="126"/>
      <c r="E18" s="126"/>
      <c r="F18" s="131" t="s">
        <v>21</v>
      </c>
      <c r="G18" s="131"/>
      <c r="H18" s="131"/>
      <c r="I18" s="131"/>
      <c r="J18" s="131"/>
      <c r="K18" s="131"/>
      <c r="L18" s="131"/>
      <c r="M18" s="131"/>
      <c r="N18" s="132"/>
      <c r="O18" s="13" t="str">
        <f>IF(F18="","Не вказано код ЄДРПОУ","")</f>
        <v/>
      </c>
    </row>
    <row r="19" spans="1:17" ht="18.75" x14ac:dyDescent="0.3">
      <c r="A19" s="11"/>
      <c r="B19" s="125" t="s">
        <v>22</v>
      </c>
      <c r="C19" s="126"/>
      <c r="D19" s="126"/>
      <c r="E19" s="126"/>
      <c r="F19" s="127" t="s">
        <v>23</v>
      </c>
      <c r="G19" s="127"/>
      <c r="H19" s="127"/>
      <c r="I19" s="127"/>
      <c r="J19" s="127"/>
      <c r="K19" s="127"/>
      <c r="L19" s="127"/>
      <c r="M19" s="127"/>
      <c r="N19" s="128"/>
      <c r="O19" s="13" t="str">
        <f>IF(F19="","Не вказано ЕІС код","")</f>
        <v/>
      </c>
    </row>
    <row r="20" spans="1:17" ht="18.75" x14ac:dyDescent="0.3">
      <c r="A20" s="11"/>
      <c r="B20" s="129" t="s">
        <v>24</v>
      </c>
      <c r="C20" s="130"/>
      <c r="D20" s="130"/>
      <c r="E20" s="130"/>
      <c r="F20" s="131" t="s">
        <v>25</v>
      </c>
      <c r="G20" s="131"/>
      <c r="H20" s="131"/>
      <c r="I20" s="131"/>
      <c r="J20" s="131"/>
      <c r="K20" s="131"/>
      <c r="L20" s="131"/>
      <c r="M20" s="131"/>
      <c r="N20" s="132"/>
      <c r="O20" s="13" t="str">
        <f>IF(F20="","Не вказано місцезнаходження ліцензіата","")</f>
        <v/>
      </c>
    </row>
    <row r="21" spans="1:17" ht="19.5" thickBot="1" x14ac:dyDescent="0.35">
      <c r="A21" s="11"/>
      <c r="B21" s="26"/>
      <c r="C21" s="27"/>
      <c r="D21" s="28"/>
      <c r="E21" s="28"/>
      <c r="F21" s="133" t="s">
        <v>26</v>
      </c>
      <c r="G21" s="133"/>
      <c r="H21" s="133"/>
      <c r="I21" s="133"/>
      <c r="J21" s="133"/>
      <c r="K21" s="133"/>
      <c r="L21" s="133"/>
      <c r="M21" s="133"/>
      <c r="N21" s="134"/>
      <c r="O21" s="13" t="str">
        <f>IF(G120="","Не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IF(G123="","Не вказано виконавця","")</f>
        <v/>
      </c>
    </row>
    <row r="23" spans="1:17" ht="18.75" x14ac:dyDescent="0.3">
      <c r="A23" s="11"/>
      <c r="B23" s="101" t="s">
        <v>27</v>
      </c>
      <c r="C23" s="101"/>
      <c r="D23" s="101"/>
      <c r="E23" s="101"/>
      <c r="F23" s="101"/>
      <c r="G23" s="101"/>
      <c r="H23" s="101"/>
      <c r="I23" s="101"/>
      <c r="J23" s="101"/>
      <c r="K23" s="101"/>
      <c r="L23" s="101"/>
      <c r="M23" s="101"/>
      <c r="N23" s="101"/>
      <c r="O23" s="13" t="str">
        <f>IF(D126="","Не вказано телефон","")</f>
        <v/>
      </c>
    </row>
    <row r="24" spans="1:17" ht="18.75" x14ac:dyDescent="0.3">
      <c r="A24" s="1"/>
      <c r="B24" s="121"/>
      <c r="C24" s="121"/>
      <c r="D24" s="121"/>
      <c r="E24" s="121"/>
      <c r="F24" s="121"/>
      <c r="G24" s="121"/>
      <c r="H24" s="121"/>
      <c r="I24" s="121"/>
      <c r="J24" s="121"/>
      <c r="K24" s="121"/>
      <c r="L24" s="121"/>
      <c r="M24" s="121"/>
      <c r="N24" s="121"/>
      <c r="O24" s="13" t="str">
        <f>IF(K126="","Не вказано електронну пошту","")</f>
        <v/>
      </c>
    </row>
    <row r="25" spans="1:17" ht="105" x14ac:dyDescent="0.45">
      <c r="A25" s="1"/>
      <c r="B25" s="29" t="s">
        <v>28</v>
      </c>
      <c r="C25" s="88" t="s">
        <v>29</v>
      </c>
      <c r="D25" s="122"/>
      <c r="E25" s="122"/>
      <c r="F25" s="122"/>
      <c r="G25" s="122"/>
      <c r="H25" s="122"/>
      <c r="I25" s="29" t="s">
        <v>30</v>
      </c>
      <c r="J25" s="29" t="s">
        <v>31</v>
      </c>
      <c r="K25" s="29" t="s">
        <v>32</v>
      </c>
      <c r="L25" s="29" t="s">
        <v>33</v>
      </c>
      <c r="M25" s="29" t="s">
        <v>34</v>
      </c>
      <c r="N25" s="29" t="s">
        <v>35</v>
      </c>
      <c r="O25" s="32"/>
    </row>
    <row r="26" spans="1:17" x14ac:dyDescent="0.25">
      <c r="A26" s="1"/>
      <c r="B26" s="29" t="s">
        <v>36</v>
      </c>
      <c r="C26" s="123" t="s">
        <v>37</v>
      </c>
      <c r="D26" s="124"/>
      <c r="E26" s="124"/>
      <c r="F26" s="124"/>
      <c r="G26" s="124"/>
      <c r="H26" s="124"/>
      <c r="I26" s="29" t="s">
        <v>38</v>
      </c>
      <c r="J26" s="29">
        <v>1</v>
      </c>
      <c r="K26" s="29">
        <v>2</v>
      </c>
      <c r="L26" s="29">
        <v>3</v>
      </c>
      <c r="M26" s="29">
        <v>4</v>
      </c>
      <c r="N26" s="29">
        <v>5</v>
      </c>
    </row>
    <row r="27" spans="1:17" ht="15.75" x14ac:dyDescent="0.25">
      <c r="A27" s="1"/>
      <c r="B27" s="33" t="s">
        <v>39</v>
      </c>
      <c r="C27" s="91" t="s">
        <v>40</v>
      </c>
      <c r="D27" s="91"/>
      <c r="E27" s="91"/>
      <c r="F27" s="91"/>
      <c r="G27" s="91"/>
      <c r="H27" s="92"/>
      <c r="I27" s="34" t="s">
        <v>41</v>
      </c>
      <c r="J27" s="35">
        <f>SUM(J28:J36,J37)</f>
        <v>582</v>
      </c>
      <c r="K27" s="36"/>
      <c r="L27" s="37">
        <f>IF(SUM(J28:J36,J37)=0,0,(SUMPRODUCT(L28:L36,J28:J36)+L37*J37)/SUM(J28:J36,J37))</f>
        <v>2.9776632302405499</v>
      </c>
      <c r="M27" s="38">
        <f>SUM(M28:M36,M37)</f>
        <v>0</v>
      </c>
      <c r="N27" s="39">
        <v>0</v>
      </c>
    </row>
    <row r="28" spans="1:17" ht="36" customHeight="1" x14ac:dyDescent="0.25">
      <c r="A28" s="1"/>
      <c r="B28" s="33" t="s">
        <v>42</v>
      </c>
      <c r="C28" s="117" t="s">
        <v>43</v>
      </c>
      <c r="D28" s="118"/>
      <c r="E28" s="118"/>
      <c r="F28" s="118"/>
      <c r="G28" s="118"/>
      <c r="H28" s="118"/>
      <c r="I28" s="34" t="s">
        <v>44</v>
      </c>
      <c r="J28" s="40"/>
      <c r="K28" s="41" t="s">
        <v>45</v>
      </c>
      <c r="L28" s="42"/>
      <c r="M28" s="41"/>
      <c r="N28" s="39">
        <v>0</v>
      </c>
    </row>
    <row r="29" spans="1:17" ht="35.25" customHeight="1" x14ac:dyDescent="0.25">
      <c r="A29" s="1"/>
      <c r="B29" s="33" t="s">
        <v>46</v>
      </c>
      <c r="C29" s="117" t="s">
        <v>47</v>
      </c>
      <c r="D29" s="118"/>
      <c r="E29" s="118"/>
      <c r="F29" s="118"/>
      <c r="G29" s="118"/>
      <c r="H29" s="118"/>
      <c r="I29" s="34" t="s">
        <v>48</v>
      </c>
      <c r="J29" s="40"/>
      <c r="K29" s="41" t="s">
        <v>45</v>
      </c>
      <c r="L29" s="42"/>
      <c r="M29" s="41"/>
      <c r="N29" s="39">
        <v>0</v>
      </c>
    </row>
    <row r="30" spans="1:17" ht="33" customHeight="1" x14ac:dyDescent="0.25">
      <c r="A30" s="1"/>
      <c r="B30" s="33" t="s">
        <v>49</v>
      </c>
      <c r="C30" s="117" t="s">
        <v>50</v>
      </c>
      <c r="D30" s="118"/>
      <c r="E30" s="118"/>
      <c r="F30" s="118"/>
      <c r="G30" s="118"/>
      <c r="H30" s="118"/>
      <c r="I30" s="34" t="s">
        <v>51</v>
      </c>
      <c r="J30" s="40"/>
      <c r="K30" s="41" t="s">
        <v>45</v>
      </c>
      <c r="L30" s="42"/>
      <c r="M30" s="41"/>
      <c r="N30" s="39">
        <v>0</v>
      </c>
    </row>
    <row r="31" spans="1:17" ht="36.75" customHeight="1" x14ac:dyDescent="0.25">
      <c r="A31" s="1"/>
      <c r="B31" s="33" t="s">
        <v>52</v>
      </c>
      <c r="C31" s="117" t="s">
        <v>53</v>
      </c>
      <c r="D31" s="118"/>
      <c r="E31" s="118"/>
      <c r="F31" s="118"/>
      <c r="G31" s="118"/>
      <c r="H31" s="118"/>
      <c r="I31" s="34" t="s">
        <v>54</v>
      </c>
      <c r="J31" s="40">
        <v>230</v>
      </c>
      <c r="K31" s="41" t="s">
        <v>45</v>
      </c>
      <c r="L31" s="42">
        <v>4.6130434782608694</v>
      </c>
      <c r="M31" s="41"/>
      <c r="N31" s="39">
        <v>0</v>
      </c>
    </row>
    <row r="32" spans="1:17" ht="33" customHeight="1" x14ac:dyDescent="0.25">
      <c r="A32" s="1"/>
      <c r="B32" s="33" t="s">
        <v>55</v>
      </c>
      <c r="C32" s="95" t="s">
        <v>56</v>
      </c>
      <c r="D32" s="96"/>
      <c r="E32" s="96"/>
      <c r="F32" s="96"/>
      <c r="G32" s="96"/>
      <c r="H32" s="97"/>
      <c r="I32" s="34" t="s">
        <v>57</v>
      </c>
      <c r="J32" s="40"/>
      <c r="K32" s="43" t="s">
        <v>58</v>
      </c>
      <c r="L32" s="42"/>
      <c r="M32" s="41"/>
      <c r="N32" s="39">
        <v>0</v>
      </c>
    </row>
    <row r="33" spans="1:14" ht="34.5" customHeight="1" x14ac:dyDescent="0.25">
      <c r="A33" s="1"/>
      <c r="B33" s="33" t="s">
        <v>59</v>
      </c>
      <c r="C33" s="119" t="s">
        <v>60</v>
      </c>
      <c r="D33" s="120"/>
      <c r="E33" s="120"/>
      <c r="F33" s="120"/>
      <c r="G33" s="120"/>
      <c r="H33" s="120"/>
      <c r="I33" s="34" t="s">
        <v>61</v>
      </c>
      <c r="J33" s="40"/>
      <c r="K33" s="41" t="s">
        <v>45</v>
      </c>
      <c r="L33" s="42"/>
      <c r="M33" s="41"/>
      <c r="N33" s="39">
        <v>0</v>
      </c>
    </row>
    <row r="34" spans="1:14" ht="36.75" customHeight="1" x14ac:dyDescent="0.25">
      <c r="A34" s="1"/>
      <c r="B34" s="33" t="s">
        <v>62</v>
      </c>
      <c r="C34" s="119" t="s">
        <v>63</v>
      </c>
      <c r="D34" s="120"/>
      <c r="E34" s="120"/>
      <c r="F34" s="120"/>
      <c r="G34" s="120"/>
      <c r="H34" s="120"/>
      <c r="I34" s="34" t="s">
        <v>64</v>
      </c>
      <c r="J34" s="40"/>
      <c r="K34" s="41" t="s">
        <v>58</v>
      </c>
      <c r="L34" s="42"/>
      <c r="M34" s="41"/>
      <c r="N34" s="39">
        <v>0</v>
      </c>
    </row>
    <row r="35" spans="1:14" ht="48.75" customHeight="1" x14ac:dyDescent="0.25">
      <c r="A35" s="1"/>
      <c r="B35" s="33" t="s">
        <v>65</v>
      </c>
      <c r="C35" s="95" t="s">
        <v>66</v>
      </c>
      <c r="D35" s="96"/>
      <c r="E35" s="96"/>
      <c r="F35" s="96"/>
      <c r="G35" s="96"/>
      <c r="H35" s="97"/>
      <c r="I35" s="34" t="s">
        <v>67</v>
      </c>
      <c r="J35" s="40"/>
      <c r="K35" s="44" t="s">
        <v>68</v>
      </c>
      <c r="L35" s="42"/>
      <c r="M35" s="41"/>
      <c r="N35" s="39">
        <v>0</v>
      </c>
    </row>
    <row r="36" spans="1:14" ht="63" x14ac:dyDescent="0.25">
      <c r="A36" s="1"/>
      <c r="B36" s="33" t="s">
        <v>69</v>
      </c>
      <c r="C36" s="117" t="s">
        <v>70</v>
      </c>
      <c r="D36" s="118"/>
      <c r="E36" s="118"/>
      <c r="F36" s="118"/>
      <c r="G36" s="118"/>
      <c r="H36" s="118"/>
      <c r="I36" s="34" t="s">
        <v>71</v>
      </c>
      <c r="J36" s="40"/>
      <c r="K36" s="41" t="s">
        <v>72</v>
      </c>
      <c r="L36" s="42"/>
      <c r="M36" s="41"/>
      <c r="N36" s="39">
        <v>0</v>
      </c>
    </row>
    <row r="37" spans="1:14" ht="15.75" x14ac:dyDescent="0.25">
      <c r="A37" s="1"/>
      <c r="B37" s="33" t="s">
        <v>73</v>
      </c>
      <c r="C37" s="105" t="s">
        <v>74</v>
      </c>
      <c r="D37" s="106"/>
      <c r="E37" s="106"/>
      <c r="F37" s="106"/>
      <c r="G37" s="106"/>
      <c r="H37" s="107"/>
      <c r="I37" s="34" t="s">
        <v>75</v>
      </c>
      <c r="J37" s="35">
        <f>SUM(J38:J39)</f>
        <v>352</v>
      </c>
      <c r="K37" s="36"/>
      <c r="L37" s="37">
        <f>IF(SUM(J38:J39)=0,0,SUMPRODUCT(L38:L39,J38:J39)/SUM(J38:J39))</f>
        <v>1.9090909090909092</v>
      </c>
      <c r="M37" s="38">
        <f>SUM(M38:M39)</f>
        <v>0</v>
      </c>
      <c r="N37" s="39">
        <v>0</v>
      </c>
    </row>
    <row r="38" spans="1:14" ht="15.75" x14ac:dyDescent="0.25">
      <c r="A38" s="1"/>
      <c r="B38" s="33" t="s">
        <v>76</v>
      </c>
      <c r="C38" s="105" t="s">
        <v>77</v>
      </c>
      <c r="D38" s="106"/>
      <c r="E38" s="106"/>
      <c r="F38" s="106"/>
      <c r="G38" s="106"/>
      <c r="H38" s="107"/>
      <c r="I38" s="34" t="s">
        <v>78</v>
      </c>
      <c r="J38" s="40">
        <v>227</v>
      </c>
      <c r="K38" s="43" t="s">
        <v>79</v>
      </c>
      <c r="L38" s="42">
        <v>1.6563876651982379</v>
      </c>
      <c r="M38" s="41"/>
      <c r="N38" s="39">
        <v>0</v>
      </c>
    </row>
    <row r="39" spans="1:14" ht="15.75" x14ac:dyDescent="0.25">
      <c r="A39" s="1"/>
      <c r="B39" s="33" t="s">
        <v>80</v>
      </c>
      <c r="C39" s="108" t="s">
        <v>81</v>
      </c>
      <c r="D39" s="109"/>
      <c r="E39" s="109"/>
      <c r="F39" s="109"/>
      <c r="G39" s="109"/>
      <c r="H39" s="109"/>
      <c r="I39" s="34" t="s">
        <v>82</v>
      </c>
      <c r="J39" s="40">
        <v>125</v>
      </c>
      <c r="K39" s="43" t="s">
        <v>45</v>
      </c>
      <c r="L39" s="42">
        <v>2.3679999999999999</v>
      </c>
      <c r="M39" s="41"/>
      <c r="N39" s="39">
        <v>0</v>
      </c>
    </row>
    <row r="40" spans="1:14" ht="15.75" x14ac:dyDescent="0.25">
      <c r="A40" s="1"/>
      <c r="B40" s="33" t="s">
        <v>83</v>
      </c>
      <c r="C40" s="91" t="s">
        <v>84</v>
      </c>
      <c r="D40" s="91"/>
      <c r="E40" s="91"/>
      <c r="F40" s="91"/>
      <c r="G40" s="91"/>
      <c r="H40" s="92"/>
      <c r="I40" s="34" t="s">
        <v>85</v>
      </c>
      <c r="J40" s="35">
        <f>SUM(J41:J44)</f>
        <v>289</v>
      </c>
      <c r="K40" s="36"/>
      <c r="L40" s="37">
        <f>IF(SUM(J41:J44)=0,0,SUMPRODUCT(L41:L44,J41:J44)/SUM(J41:J44))</f>
        <v>1.411764705882353</v>
      </c>
      <c r="M40" s="38">
        <f>SUM(M41:M44)</f>
        <v>0</v>
      </c>
      <c r="N40" s="39">
        <v>0</v>
      </c>
    </row>
    <row r="41" spans="1:14" ht="36" customHeight="1" x14ac:dyDescent="0.25">
      <c r="A41" s="1"/>
      <c r="B41" s="33" t="s">
        <v>86</v>
      </c>
      <c r="C41" s="91" t="s">
        <v>87</v>
      </c>
      <c r="D41" s="91"/>
      <c r="E41" s="91"/>
      <c r="F41" s="91"/>
      <c r="G41" s="91"/>
      <c r="H41" s="92"/>
      <c r="I41" s="34" t="s">
        <v>88</v>
      </c>
      <c r="J41" s="40"/>
      <c r="K41" s="41" t="s">
        <v>45</v>
      </c>
      <c r="L41" s="42"/>
      <c r="M41" s="41"/>
      <c r="N41" s="39">
        <v>0</v>
      </c>
    </row>
    <row r="42" spans="1:14" ht="36.75" customHeight="1" x14ac:dyDescent="0.25">
      <c r="A42" s="1"/>
      <c r="B42" s="33" t="s">
        <v>89</v>
      </c>
      <c r="C42" s="91" t="s">
        <v>90</v>
      </c>
      <c r="D42" s="91"/>
      <c r="E42" s="91"/>
      <c r="F42" s="91"/>
      <c r="G42" s="91"/>
      <c r="H42" s="92"/>
      <c r="I42" s="34" t="s">
        <v>91</v>
      </c>
      <c r="J42" s="40"/>
      <c r="K42" s="41" t="s">
        <v>45</v>
      </c>
      <c r="L42" s="42"/>
      <c r="M42" s="41"/>
      <c r="N42" s="39">
        <v>0</v>
      </c>
    </row>
    <row r="43" spans="1:14" ht="33.75" customHeight="1" x14ac:dyDescent="0.25">
      <c r="A43" s="1"/>
      <c r="B43" s="33" t="s">
        <v>92</v>
      </c>
      <c r="C43" s="91" t="s">
        <v>93</v>
      </c>
      <c r="D43" s="91"/>
      <c r="E43" s="91"/>
      <c r="F43" s="91"/>
      <c r="G43" s="91"/>
      <c r="H43" s="92"/>
      <c r="I43" s="34" t="s">
        <v>94</v>
      </c>
      <c r="J43" s="40">
        <v>264</v>
      </c>
      <c r="K43" s="41" t="s">
        <v>45</v>
      </c>
      <c r="L43" s="42">
        <v>1.25</v>
      </c>
      <c r="M43" s="41"/>
      <c r="N43" s="39">
        <v>0</v>
      </c>
    </row>
    <row r="44" spans="1:14" ht="15.75" x14ac:dyDescent="0.25">
      <c r="A44" s="1"/>
      <c r="B44" s="33" t="s">
        <v>95</v>
      </c>
      <c r="C44" s="91" t="s">
        <v>96</v>
      </c>
      <c r="D44" s="91"/>
      <c r="E44" s="91"/>
      <c r="F44" s="91"/>
      <c r="G44" s="91"/>
      <c r="H44" s="92"/>
      <c r="I44" s="34" t="s">
        <v>97</v>
      </c>
      <c r="J44" s="40">
        <v>25</v>
      </c>
      <c r="K44" s="41" t="s">
        <v>45</v>
      </c>
      <c r="L44" s="42">
        <v>3.12</v>
      </c>
      <c r="M44" s="41"/>
      <c r="N44" s="39">
        <v>0</v>
      </c>
    </row>
    <row r="45" spans="1:14" ht="15.75" x14ac:dyDescent="0.25">
      <c r="A45" s="1"/>
      <c r="B45" s="33" t="s">
        <v>98</v>
      </c>
      <c r="C45" s="105" t="s">
        <v>99</v>
      </c>
      <c r="D45" s="112"/>
      <c r="E45" s="112"/>
      <c r="F45" s="112"/>
      <c r="G45" s="112"/>
      <c r="H45" s="112"/>
      <c r="I45" s="34" t="s">
        <v>100</v>
      </c>
      <c r="J45" s="35">
        <f>SUM(J46,J47,J50)</f>
        <v>724</v>
      </c>
      <c r="K45" s="36"/>
      <c r="L45" s="37">
        <f>IF(SUM(J46:J47,J50)=0,0,(L46*J46+L47*J47+L50*J50)/SUM(J46:J47,J50))</f>
        <v>1.1505524861878453</v>
      </c>
      <c r="M45" s="38">
        <f>SUM(M46,M47,M50)</f>
        <v>0</v>
      </c>
      <c r="N45" s="39">
        <v>0</v>
      </c>
    </row>
    <row r="46" spans="1:14" ht="31.5" x14ac:dyDescent="0.25">
      <c r="A46" s="1"/>
      <c r="B46" s="33" t="s">
        <v>101</v>
      </c>
      <c r="C46" s="115" t="s">
        <v>102</v>
      </c>
      <c r="D46" s="112"/>
      <c r="E46" s="112"/>
      <c r="F46" s="112"/>
      <c r="G46" s="112"/>
      <c r="H46" s="112"/>
      <c r="I46" s="34" t="s">
        <v>103</v>
      </c>
      <c r="J46" s="40"/>
      <c r="K46" s="41" t="s">
        <v>104</v>
      </c>
      <c r="L46" s="42"/>
      <c r="M46" s="41"/>
      <c r="N46" s="39">
        <v>0</v>
      </c>
    </row>
    <row r="47" spans="1:14" ht="36.75" customHeight="1" x14ac:dyDescent="0.25">
      <c r="A47" s="1"/>
      <c r="B47" s="33" t="s">
        <v>105</v>
      </c>
      <c r="C47" s="105" t="s">
        <v>106</v>
      </c>
      <c r="D47" s="112"/>
      <c r="E47" s="112"/>
      <c r="F47" s="112"/>
      <c r="G47" s="112"/>
      <c r="H47" s="112"/>
      <c r="I47" s="34" t="s">
        <v>107</v>
      </c>
      <c r="J47" s="35">
        <f>SUM(J48:J49)</f>
        <v>598</v>
      </c>
      <c r="K47" s="36"/>
      <c r="L47" s="37">
        <f>IF(SUM(J48:J49)=0,0,SUMPRODUCT(L48:L49,J48:J49)/SUM(J48:J49))</f>
        <v>1.0418060200668897</v>
      </c>
      <c r="M47" s="38">
        <f>SUM(M48:M49)</f>
        <v>0</v>
      </c>
      <c r="N47" s="39">
        <v>0</v>
      </c>
    </row>
    <row r="48" spans="1:14" ht="15.75" x14ac:dyDescent="0.25">
      <c r="A48" s="1"/>
      <c r="B48" s="33" t="s">
        <v>108</v>
      </c>
      <c r="C48" s="105" t="s">
        <v>109</v>
      </c>
      <c r="D48" s="106"/>
      <c r="E48" s="106"/>
      <c r="F48" s="106"/>
      <c r="G48" s="106"/>
      <c r="H48" s="107"/>
      <c r="I48" s="34" t="s">
        <v>110</v>
      </c>
      <c r="J48" s="40">
        <v>416</v>
      </c>
      <c r="K48" s="41" t="s">
        <v>111</v>
      </c>
      <c r="L48" s="42">
        <v>1</v>
      </c>
      <c r="M48" s="41"/>
      <c r="N48" s="39">
        <v>0</v>
      </c>
    </row>
    <row r="49" spans="1:14" ht="15.75" x14ac:dyDescent="0.25">
      <c r="A49" s="1"/>
      <c r="B49" s="33" t="s">
        <v>112</v>
      </c>
      <c r="C49" s="108" t="s">
        <v>81</v>
      </c>
      <c r="D49" s="109"/>
      <c r="E49" s="109"/>
      <c r="F49" s="109"/>
      <c r="G49" s="109"/>
      <c r="H49" s="109"/>
      <c r="I49" s="34" t="s">
        <v>113</v>
      </c>
      <c r="J49" s="40">
        <v>182</v>
      </c>
      <c r="K49" s="41" t="s">
        <v>114</v>
      </c>
      <c r="L49" s="42">
        <v>1.1373626373626373</v>
      </c>
      <c r="M49" s="41"/>
      <c r="N49" s="39">
        <v>0</v>
      </c>
    </row>
    <row r="50" spans="1:14" ht="38.25" customHeight="1" x14ac:dyDescent="0.25">
      <c r="A50" s="1"/>
      <c r="B50" s="33" t="s">
        <v>115</v>
      </c>
      <c r="C50" s="113" t="s">
        <v>116</v>
      </c>
      <c r="D50" s="114"/>
      <c r="E50" s="114"/>
      <c r="F50" s="114"/>
      <c r="G50" s="114"/>
      <c r="H50" s="114"/>
      <c r="I50" s="34" t="s">
        <v>117</v>
      </c>
      <c r="J50" s="35">
        <f>SUM(J51:J52)</f>
        <v>126</v>
      </c>
      <c r="K50" s="36"/>
      <c r="L50" s="37">
        <f>IF(SUM(J51:J52)=0,0,SUMPRODUCT(L51:L52,J51:J52)/SUM(J51:J52))</f>
        <v>1.6666666666666667</v>
      </c>
      <c r="M50" s="38">
        <f>SUM(M51:M52)</f>
        <v>0</v>
      </c>
      <c r="N50" s="39">
        <v>0</v>
      </c>
    </row>
    <row r="51" spans="1:14" ht="15.75" x14ac:dyDescent="0.25">
      <c r="A51" s="1"/>
      <c r="B51" s="33" t="s">
        <v>118</v>
      </c>
      <c r="C51" s="105" t="s">
        <v>77</v>
      </c>
      <c r="D51" s="106"/>
      <c r="E51" s="106"/>
      <c r="F51" s="106"/>
      <c r="G51" s="106"/>
      <c r="H51" s="107"/>
      <c r="I51" s="34" t="s">
        <v>119</v>
      </c>
      <c r="J51" s="45">
        <v>95</v>
      </c>
      <c r="K51" s="43" t="s">
        <v>79</v>
      </c>
      <c r="L51" s="42">
        <v>1.5578947368421052</v>
      </c>
      <c r="M51" s="46"/>
      <c r="N51" s="39">
        <v>0</v>
      </c>
    </row>
    <row r="52" spans="1:14" ht="15.75" x14ac:dyDescent="0.25">
      <c r="A52" s="1"/>
      <c r="B52" s="33" t="s">
        <v>120</v>
      </c>
      <c r="C52" s="108" t="s">
        <v>81</v>
      </c>
      <c r="D52" s="109"/>
      <c r="E52" s="109"/>
      <c r="F52" s="109"/>
      <c r="G52" s="109"/>
      <c r="H52" s="109"/>
      <c r="I52" s="34" t="s">
        <v>121</v>
      </c>
      <c r="J52" s="47">
        <v>31</v>
      </c>
      <c r="K52" s="43" t="s">
        <v>45</v>
      </c>
      <c r="L52" s="42">
        <v>2</v>
      </c>
      <c r="M52" s="48"/>
      <c r="N52" s="39">
        <v>0</v>
      </c>
    </row>
    <row r="53" spans="1:14" ht="15.75" x14ac:dyDescent="0.25">
      <c r="A53" s="1"/>
      <c r="B53" s="33" t="s">
        <v>122</v>
      </c>
      <c r="C53" s="115" t="s">
        <v>123</v>
      </c>
      <c r="D53" s="112"/>
      <c r="E53" s="112"/>
      <c r="F53" s="112"/>
      <c r="G53" s="112"/>
      <c r="H53" s="116"/>
      <c r="I53" s="34" t="s">
        <v>124</v>
      </c>
      <c r="J53" s="35">
        <f>SUM(J54,J57)</f>
        <v>0</v>
      </c>
      <c r="K53" s="36"/>
      <c r="L53" s="37">
        <f>IF(SUM(J54,J57)=0,0,(L54*J54+L57*J57)/SUM(J54,J57))</f>
        <v>0</v>
      </c>
      <c r="M53" s="38">
        <f>SUM(M54,M57)</f>
        <v>0</v>
      </c>
      <c r="N53" s="39">
        <v>0</v>
      </c>
    </row>
    <row r="54" spans="1:14" ht="15.75" x14ac:dyDescent="0.25">
      <c r="A54" s="1"/>
      <c r="B54" s="33" t="s">
        <v>125</v>
      </c>
      <c r="C54" s="102" t="s">
        <v>126</v>
      </c>
      <c r="D54" s="103"/>
      <c r="E54" s="103"/>
      <c r="F54" s="103"/>
      <c r="G54" s="103"/>
      <c r="H54" s="104"/>
      <c r="I54" s="34" t="s">
        <v>127</v>
      </c>
      <c r="J54" s="35">
        <f>SUM(J55:J56)</f>
        <v>0</v>
      </c>
      <c r="K54" s="36"/>
      <c r="L54" s="37">
        <f>IF(SUM(J55:J56)=0,0,SUMPRODUCT(L55:L56,J55:J56)/SUM(J55:J56))</f>
        <v>0</v>
      </c>
      <c r="M54" s="38">
        <f>SUM(M55:M56)</f>
        <v>0</v>
      </c>
      <c r="N54" s="39">
        <v>0</v>
      </c>
    </row>
    <row r="55" spans="1:14" ht="15.75" x14ac:dyDescent="0.25">
      <c r="A55" s="1"/>
      <c r="B55" s="33" t="s">
        <v>128</v>
      </c>
      <c r="C55" s="105" t="s">
        <v>77</v>
      </c>
      <c r="D55" s="106"/>
      <c r="E55" s="106"/>
      <c r="F55" s="106"/>
      <c r="G55" s="106"/>
      <c r="H55" s="107"/>
      <c r="I55" s="34" t="s">
        <v>129</v>
      </c>
      <c r="J55" s="47"/>
      <c r="K55" s="41" t="s">
        <v>111</v>
      </c>
      <c r="L55" s="42"/>
      <c r="M55" s="49"/>
      <c r="N55" s="39">
        <v>0</v>
      </c>
    </row>
    <row r="56" spans="1:14" ht="15.75" x14ac:dyDescent="0.25">
      <c r="A56" s="1"/>
      <c r="B56" s="33" t="s">
        <v>130</v>
      </c>
      <c r="C56" s="108" t="s">
        <v>81</v>
      </c>
      <c r="D56" s="109"/>
      <c r="E56" s="109"/>
      <c r="F56" s="109"/>
      <c r="G56" s="109"/>
      <c r="H56" s="109"/>
      <c r="I56" s="34" t="s">
        <v>131</v>
      </c>
      <c r="J56" s="47"/>
      <c r="K56" s="41" t="s">
        <v>114</v>
      </c>
      <c r="L56" s="42"/>
      <c r="M56" s="48"/>
      <c r="N56" s="39">
        <v>0</v>
      </c>
    </row>
    <row r="57" spans="1:14" ht="15.75" x14ac:dyDescent="0.25">
      <c r="A57" s="1"/>
      <c r="B57" s="33" t="s">
        <v>132</v>
      </c>
      <c r="C57" s="110" t="s">
        <v>133</v>
      </c>
      <c r="D57" s="111"/>
      <c r="E57" s="111"/>
      <c r="F57" s="111"/>
      <c r="G57" s="111"/>
      <c r="H57" s="111"/>
      <c r="I57" s="34" t="s">
        <v>134</v>
      </c>
      <c r="J57" s="51"/>
      <c r="K57" s="43" t="s">
        <v>79</v>
      </c>
      <c r="L57" s="42"/>
      <c r="M57" s="49"/>
      <c r="N57" s="39">
        <v>0</v>
      </c>
    </row>
    <row r="58" spans="1:14" ht="15.75" x14ac:dyDescent="0.25">
      <c r="A58" s="1"/>
      <c r="B58" s="33" t="s">
        <v>135</v>
      </c>
      <c r="C58" s="105" t="s">
        <v>136</v>
      </c>
      <c r="D58" s="112"/>
      <c r="E58" s="112"/>
      <c r="F58" s="112"/>
      <c r="G58" s="112"/>
      <c r="H58" s="112"/>
      <c r="I58" s="34" t="s">
        <v>137</v>
      </c>
      <c r="J58" s="35">
        <f>SUM(J59:J61)</f>
        <v>6</v>
      </c>
      <c r="K58" s="36"/>
      <c r="L58" s="37">
        <f>IF(SUM(J59:J61)=0,0,SUMPRODUCT(L59:L61,J59:J61)/SUM(J59:J61))</f>
        <v>5</v>
      </c>
      <c r="M58" s="38">
        <f>SUM(M59:M61)</f>
        <v>0</v>
      </c>
      <c r="N58" s="39">
        <v>0</v>
      </c>
    </row>
    <row r="59" spans="1:14" ht="36" customHeight="1" x14ac:dyDescent="0.25">
      <c r="A59" s="1"/>
      <c r="B59" s="33" t="s">
        <v>138</v>
      </c>
      <c r="C59" s="95" t="s">
        <v>139</v>
      </c>
      <c r="D59" s="96"/>
      <c r="E59" s="96"/>
      <c r="F59" s="96"/>
      <c r="G59" s="96"/>
      <c r="H59" s="97"/>
      <c r="I59" s="34" t="s">
        <v>140</v>
      </c>
      <c r="J59" s="47">
        <v>6</v>
      </c>
      <c r="K59" s="43" t="s">
        <v>141</v>
      </c>
      <c r="L59" s="52">
        <v>5</v>
      </c>
      <c r="M59" s="49"/>
      <c r="N59" s="39">
        <v>0</v>
      </c>
    </row>
    <row r="60" spans="1:14" ht="42" customHeight="1" x14ac:dyDescent="0.25">
      <c r="A60" s="1"/>
      <c r="B60" s="33" t="s">
        <v>142</v>
      </c>
      <c r="C60" s="95" t="s">
        <v>143</v>
      </c>
      <c r="D60" s="96"/>
      <c r="E60" s="96"/>
      <c r="F60" s="96"/>
      <c r="G60" s="96"/>
      <c r="H60" s="97"/>
      <c r="I60" s="34" t="s">
        <v>144</v>
      </c>
      <c r="J60" s="47"/>
      <c r="K60" s="43" t="s">
        <v>45</v>
      </c>
      <c r="L60" s="52"/>
      <c r="M60" s="49"/>
      <c r="N60" s="39">
        <v>0</v>
      </c>
    </row>
    <row r="61" spans="1:14" ht="32.25" customHeight="1" x14ac:dyDescent="0.25">
      <c r="A61" s="1"/>
      <c r="B61" s="33" t="s">
        <v>145</v>
      </c>
      <c r="C61" s="95" t="s">
        <v>146</v>
      </c>
      <c r="D61" s="96"/>
      <c r="E61" s="96"/>
      <c r="F61" s="96"/>
      <c r="G61" s="96"/>
      <c r="H61" s="97"/>
      <c r="I61" s="34" t="s">
        <v>147</v>
      </c>
      <c r="J61" s="47"/>
      <c r="K61" s="43" t="s">
        <v>45</v>
      </c>
      <c r="L61" s="52"/>
      <c r="M61" s="49"/>
      <c r="N61" s="39">
        <v>0</v>
      </c>
    </row>
    <row r="62" spans="1:14" ht="32.25" customHeight="1" x14ac:dyDescent="0.25">
      <c r="A62" s="1"/>
      <c r="B62" s="33" t="s">
        <v>148</v>
      </c>
      <c r="C62" s="95" t="s">
        <v>149</v>
      </c>
      <c r="D62" s="96"/>
      <c r="E62" s="96"/>
      <c r="F62" s="96"/>
      <c r="G62" s="96"/>
      <c r="H62" s="97"/>
      <c r="I62" s="34" t="s">
        <v>150</v>
      </c>
      <c r="J62" s="35">
        <f>SUM(J63:J65)</f>
        <v>504</v>
      </c>
      <c r="K62" s="36"/>
      <c r="L62" s="37">
        <f>IF(SUM(J63:J65)=0,0,SUMPRODUCT(L63:L65,J63:J65)/SUM(J63:J65))</f>
        <v>13.517857142857142</v>
      </c>
      <c r="M62" s="38">
        <f>SUM(M63:M65)</f>
        <v>0</v>
      </c>
      <c r="N62" s="39">
        <v>0</v>
      </c>
    </row>
    <row r="63" spans="1:14" ht="32.25" customHeight="1" x14ac:dyDescent="0.25">
      <c r="A63" s="1"/>
      <c r="B63" s="33" t="s">
        <v>151</v>
      </c>
      <c r="C63" s="95" t="s">
        <v>152</v>
      </c>
      <c r="D63" s="96"/>
      <c r="E63" s="96"/>
      <c r="F63" s="96"/>
      <c r="G63" s="96"/>
      <c r="H63" s="97"/>
      <c r="I63" s="34" t="s">
        <v>153</v>
      </c>
      <c r="J63" s="47">
        <v>474</v>
      </c>
      <c r="K63" s="41" t="s">
        <v>154</v>
      </c>
      <c r="L63" s="52">
        <v>14.128691983122362</v>
      </c>
      <c r="M63" s="48"/>
      <c r="N63" s="39">
        <v>0</v>
      </c>
    </row>
    <row r="64" spans="1:14" ht="15.75" x14ac:dyDescent="0.25">
      <c r="A64" s="1"/>
      <c r="B64" s="33" t="s">
        <v>155</v>
      </c>
      <c r="C64" s="95" t="s">
        <v>156</v>
      </c>
      <c r="D64" s="96"/>
      <c r="E64" s="96"/>
      <c r="F64" s="96"/>
      <c r="G64" s="96"/>
      <c r="H64" s="97"/>
      <c r="I64" s="34" t="s">
        <v>157</v>
      </c>
      <c r="J64" s="47">
        <v>29</v>
      </c>
      <c r="K64" s="41" t="s">
        <v>79</v>
      </c>
      <c r="L64" s="52">
        <v>3.5172413793103448</v>
      </c>
      <c r="M64" s="48"/>
      <c r="N64" s="39">
        <v>0</v>
      </c>
    </row>
    <row r="65" spans="1:14" ht="15.75" x14ac:dyDescent="0.25">
      <c r="A65" s="1"/>
      <c r="B65" s="33" t="s">
        <v>158</v>
      </c>
      <c r="C65" s="95" t="s">
        <v>159</v>
      </c>
      <c r="D65" s="96"/>
      <c r="E65" s="96"/>
      <c r="F65" s="96"/>
      <c r="G65" s="96"/>
      <c r="H65" s="97"/>
      <c r="I65" s="34" t="s">
        <v>160</v>
      </c>
      <c r="J65" s="47">
        <v>1</v>
      </c>
      <c r="K65" s="41" t="s">
        <v>58</v>
      </c>
      <c r="L65" s="52">
        <v>14</v>
      </c>
      <c r="M65" s="48"/>
      <c r="N65" s="39">
        <v>0</v>
      </c>
    </row>
    <row r="66" spans="1:14" ht="48" customHeight="1" x14ac:dyDescent="0.25">
      <c r="A66" s="1"/>
      <c r="B66" s="33" t="s">
        <v>161</v>
      </c>
      <c r="C66" s="95" t="s">
        <v>162</v>
      </c>
      <c r="D66" s="96"/>
      <c r="E66" s="96"/>
      <c r="F66" s="96"/>
      <c r="G66" s="96"/>
      <c r="H66" s="97"/>
      <c r="I66" s="34" t="s">
        <v>163</v>
      </c>
      <c r="J66" s="47"/>
      <c r="K66" s="41" t="s">
        <v>164</v>
      </c>
      <c r="L66" s="52"/>
      <c r="M66" s="48"/>
      <c r="N66" s="39">
        <v>0</v>
      </c>
    </row>
    <row r="67" spans="1:14" ht="27" customHeight="1" x14ac:dyDescent="0.25">
      <c r="A67" s="1"/>
      <c r="B67" s="88" t="s">
        <v>165</v>
      </c>
      <c r="C67" s="88"/>
      <c r="D67" s="88"/>
      <c r="E67" s="88"/>
      <c r="F67" s="88"/>
      <c r="G67" s="88"/>
      <c r="H67" s="88"/>
      <c r="I67" s="34" t="s">
        <v>166</v>
      </c>
      <c r="J67" s="35">
        <f>J27+J40+J45+J53+J58+J62+J66</f>
        <v>2105</v>
      </c>
      <c r="K67" s="36"/>
      <c r="L67" s="36"/>
      <c r="M67" s="38">
        <f>M27+M40+M45+M53+M58+M62+M66</f>
        <v>0</v>
      </c>
      <c r="N67" s="39">
        <v>0</v>
      </c>
    </row>
    <row r="68" spans="1:14" ht="51" customHeight="1" x14ac:dyDescent="0.25">
      <c r="A68" s="1"/>
      <c r="B68" s="53"/>
      <c r="C68" s="53"/>
      <c r="D68" s="53"/>
      <c r="E68" s="53"/>
      <c r="F68" s="53"/>
      <c r="G68" s="53"/>
      <c r="H68" s="53"/>
      <c r="I68" s="54"/>
      <c r="J68" s="55"/>
      <c r="K68" s="56"/>
      <c r="L68" s="56"/>
      <c r="M68" s="57"/>
      <c r="N68" s="57"/>
    </row>
    <row r="69" spans="1:14" ht="15.75" x14ac:dyDescent="0.25">
      <c r="A69" s="1"/>
      <c r="B69" s="98">
        <v>2</v>
      </c>
      <c r="C69" s="98"/>
      <c r="D69" s="98"/>
      <c r="E69" s="98"/>
      <c r="F69" s="98"/>
      <c r="G69" s="98"/>
      <c r="H69" s="98"/>
      <c r="I69" s="98"/>
      <c r="J69" s="98"/>
      <c r="K69" s="98"/>
      <c r="L69" s="98"/>
      <c r="M69" s="98"/>
      <c r="N69" s="98"/>
    </row>
    <row r="70" spans="1:14" ht="15.75" x14ac:dyDescent="0.25">
      <c r="A70" s="1"/>
      <c r="B70" s="99" t="s">
        <v>167</v>
      </c>
      <c r="C70" s="99"/>
      <c r="D70" s="99"/>
      <c r="E70" s="99"/>
      <c r="F70" s="99"/>
      <c r="G70" s="99"/>
      <c r="H70" s="99"/>
      <c r="I70" s="99"/>
      <c r="J70" s="99"/>
      <c r="K70" s="99"/>
      <c r="L70" s="99"/>
      <c r="M70" s="99"/>
      <c r="N70" s="99"/>
    </row>
    <row r="71" spans="1:14" ht="15.75" x14ac:dyDescent="0.25">
      <c r="A71" s="1"/>
      <c r="B71" s="100" t="s">
        <v>168</v>
      </c>
      <c r="C71" s="101"/>
      <c r="D71" s="101"/>
      <c r="E71" s="101"/>
      <c r="F71" s="101"/>
      <c r="G71" s="101"/>
      <c r="H71" s="101"/>
      <c r="I71" s="101"/>
      <c r="J71" s="101"/>
      <c r="K71" s="101"/>
      <c r="L71" s="101"/>
      <c r="M71" s="101"/>
      <c r="N71" s="101"/>
    </row>
    <row r="72" spans="1:14" ht="15.75" x14ac:dyDescent="0.25">
      <c r="A72" s="1"/>
      <c r="B72" s="58"/>
      <c r="C72" s="59"/>
      <c r="D72" s="60"/>
      <c r="E72" s="60"/>
      <c r="F72" s="60"/>
      <c r="G72" s="60"/>
      <c r="H72" s="60"/>
      <c r="I72" s="61"/>
      <c r="K72" s="62"/>
      <c r="L72" s="63"/>
      <c r="M72" s="63"/>
      <c r="N72" s="63"/>
    </row>
    <row r="73" spans="1:14" ht="15.75" x14ac:dyDescent="0.25">
      <c r="A73" s="1"/>
      <c r="B73" s="58"/>
      <c r="C73" s="59"/>
      <c r="D73" s="60"/>
      <c r="E73" s="60"/>
      <c r="F73" s="60"/>
      <c r="G73" s="60"/>
      <c r="H73" s="60"/>
      <c r="I73" s="61"/>
      <c r="K73" s="62"/>
      <c r="L73" s="63"/>
      <c r="M73" s="63"/>
      <c r="N73" s="63"/>
    </row>
    <row r="74" spans="1:14" ht="78.75" x14ac:dyDescent="0.25">
      <c r="A74" s="1"/>
      <c r="B74" s="64" t="s">
        <v>169</v>
      </c>
      <c r="C74" s="88" t="s">
        <v>170</v>
      </c>
      <c r="D74" s="88"/>
      <c r="E74" s="88"/>
      <c r="F74" s="88"/>
      <c r="G74" s="88"/>
      <c r="H74" s="88"/>
      <c r="I74" s="30" t="s">
        <v>30</v>
      </c>
      <c r="J74" s="30" t="s">
        <v>171</v>
      </c>
      <c r="K74" s="30" t="s">
        <v>172</v>
      </c>
      <c r="L74" s="63"/>
      <c r="M74" s="63"/>
      <c r="N74" s="63"/>
    </row>
    <row r="75" spans="1:14" ht="15.75" x14ac:dyDescent="0.25">
      <c r="A75" s="1"/>
      <c r="B75" s="30" t="s">
        <v>36</v>
      </c>
      <c r="C75" s="88" t="s">
        <v>37</v>
      </c>
      <c r="D75" s="88"/>
      <c r="E75" s="88"/>
      <c r="F75" s="88"/>
      <c r="G75" s="88"/>
      <c r="H75" s="31" t="s">
        <v>38</v>
      </c>
      <c r="I75" s="65" t="s">
        <v>173</v>
      </c>
      <c r="J75" s="30">
        <v>1</v>
      </c>
      <c r="K75" s="66">
        <v>2</v>
      </c>
      <c r="L75" s="63"/>
      <c r="M75" s="63"/>
      <c r="N75" s="63"/>
    </row>
    <row r="76" spans="1:14" ht="51.75" customHeight="1" x14ac:dyDescent="0.25">
      <c r="A76" s="1"/>
      <c r="B76" s="50" t="s">
        <v>174</v>
      </c>
      <c r="C76" s="91" t="s">
        <v>175</v>
      </c>
      <c r="D76" s="91"/>
      <c r="E76" s="91"/>
      <c r="F76" s="91"/>
      <c r="G76" s="91"/>
      <c r="H76" s="30" t="s">
        <v>45</v>
      </c>
      <c r="I76" s="34" t="s">
        <v>176</v>
      </c>
      <c r="J76" s="41"/>
      <c r="K76" s="43"/>
      <c r="L76" s="63"/>
      <c r="M76" s="63"/>
      <c r="N76" s="63"/>
    </row>
    <row r="77" spans="1:14" ht="40.5" customHeight="1" x14ac:dyDescent="0.25">
      <c r="A77" s="1"/>
      <c r="B77" s="50" t="s">
        <v>177</v>
      </c>
      <c r="C77" s="91" t="s">
        <v>178</v>
      </c>
      <c r="D77" s="91"/>
      <c r="E77" s="91"/>
      <c r="F77" s="91"/>
      <c r="G77" s="91"/>
      <c r="H77" s="30" t="s">
        <v>45</v>
      </c>
      <c r="I77" s="34" t="s">
        <v>179</v>
      </c>
      <c r="J77" s="41"/>
      <c r="K77" s="43"/>
      <c r="L77" s="63"/>
      <c r="M77" s="63"/>
      <c r="N77" s="63"/>
    </row>
    <row r="78" spans="1:14" ht="46.5" customHeight="1" x14ac:dyDescent="0.25">
      <c r="A78" s="1"/>
      <c r="B78" s="50" t="s">
        <v>180</v>
      </c>
      <c r="C78" s="91" t="s">
        <v>181</v>
      </c>
      <c r="D78" s="91"/>
      <c r="E78" s="91"/>
      <c r="F78" s="91"/>
      <c r="G78" s="91"/>
      <c r="H78" s="30" t="s">
        <v>45</v>
      </c>
      <c r="I78" s="34" t="s">
        <v>182</v>
      </c>
      <c r="J78" s="41"/>
      <c r="K78" s="43"/>
      <c r="L78" s="63"/>
      <c r="M78" s="63"/>
      <c r="N78" s="63"/>
    </row>
    <row r="79" spans="1:14" ht="38.25" customHeight="1" x14ac:dyDescent="0.25">
      <c r="A79" s="1"/>
      <c r="B79" s="50" t="s">
        <v>183</v>
      </c>
      <c r="C79" s="91" t="s">
        <v>184</v>
      </c>
      <c r="D79" s="91"/>
      <c r="E79" s="91"/>
      <c r="F79" s="91"/>
      <c r="G79" s="91"/>
      <c r="H79" s="30" t="s">
        <v>45</v>
      </c>
      <c r="I79" s="34" t="s">
        <v>185</v>
      </c>
      <c r="J79" s="41"/>
      <c r="K79" s="43"/>
      <c r="L79" s="63"/>
      <c r="M79" s="63"/>
      <c r="N79" s="63"/>
    </row>
    <row r="80" spans="1:14" ht="51" customHeight="1" x14ac:dyDescent="0.25">
      <c r="A80" s="1"/>
      <c r="B80" s="50" t="s">
        <v>186</v>
      </c>
      <c r="C80" s="91" t="s">
        <v>187</v>
      </c>
      <c r="D80" s="91"/>
      <c r="E80" s="91"/>
      <c r="F80" s="91"/>
      <c r="G80" s="91"/>
      <c r="H80" s="30" t="s">
        <v>58</v>
      </c>
      <c r="I80" s="34" t="s">
        <v>188</v>
      </c>
      <c r="J80" s="41"/>
      <c r="K80" s="43"/>
      <c r="L80" s="63"/>
      <c r="M80" s="63"/>
      <c r="N80" s="63"/>
    </row>
    <row r="81" spans="1:14" ht="48" customHeight="1" x14ac:dyDescent="0.25">
      <c r="A81" s="1"/>
      <c r="B81" s="50" t="s">
        <v>189</v>
      </c>
      <c r="C81" s="91" t="s">
        <v>190</v>
      </c>
      <c r="D81" s="91"/>
      <c r="E81" s="91"/>
      <c r="F81" s="91"/>
      <c r="G81" s="91"/>
      <c r="H81" s="30" t="s">
        <v>45</v>
      </c>
      <c r="I81" s="34" t="s">
        <v>191</v>
      </c>
      <c r="J81" s="41"/>
      <c r="K81" s="43"/>
      <c r="L81" s="63"/>
      <c r="M81" s="63"/>
      <c r="N81" s="63"/>
    </row>
    <row r="82" spans="1:14" ht="45.75" customHeight="1" x14ac:dyDescent="0.25">
      <c r="A82" s="1"/>
      <c r="B82" s="50" t="s">
        <v>192</v>
      </c>
      <c r="C82" s="91" t="s">
        <v>193</v>
      </c>
      <c r="D82" s="91"/>
      <c r="E82" s="91"/>
      <c r="F82" s="91"/>
      <c r="G82" s="91"/>
      <c r="H82" s="30" t="s">
        <v>58</v>
      </c>
      <c r="I82" s="34" t="s">
        <v>194</v>
      </c>
      <c r="J82" s="41"/>
      <c r="K82" s="43"/>
      <c r="L82" s="63"/>
      <c r="M82" s="63"/>
      <c r="N82" s="63"/>
    </row>
    <row r="83" spans="1:14" ht="46.5" customHeight="1" x14ac:dyDescent="0.25">
      <c r="A83" s="1"/>
      <c r="B83" s="50" t="s">
        <v>195</v>
      </c>
      <c r="C83" s="91" t="s">
        <v>196</v>
      </c>
      <c r="D83" s="91"/>
      <c r="E83" s="91"/>
      <c r="F83" s="91"/>
      <c r="G83" s="91"/>
      <c r="H83" s="30" t="s">
        <v>68</v>
      </c>
      <c r="I83" s="34" t="s">
        <v>197</v>
      </c>
      <c r="J83" s="41"/>
      <c r="K83" s="43"/>
      <c r="L83" s="63"/>
      <c r="M83" s="63"/>
      <c r="N83" s="63"/>
    </row>
    <row r="84" spans="1:14" ht="51" customHeight="1" x14ac:dyDescent="0.25">
      <c r="A84" s="1"/>
      <c r="B84" s="64" t="s">
        <v>198</v>
      </c>
      <c r="C84" s="92" t="s">
        <v>199</v>
      </c>
      <c r="D84" s="93"/>
      <c r="E84" s="93"/>
      <c r="F84" s="93"/>
      <c r="G84" s="93"/>
      <c r="H84" s="29" t="s">
        <v>72</v>
      </c>
      <c r="I84" s="34" t="s">
        <v>200</v>
      </c>
      <c r="J84" s="41"/>
      <c r="K84" s="43"/>
      <c r="L84" s="63"/>
      <c r="M84" s="63"/>
      <c r="N84" s="63"/>
    </row>
    <row r="85" spans="1:14" ht="15.75" x14ac:dyDescent="0.25">
      <c r="A85" s="1"/>
      <c r="B85" s="50" t="s">
        <v>201</v>
      </c>
      <c r="C85" s="92" t="s">
        <v>202</v>
      </c>
      <c r="D85" s="93"/>
      <c r="E85" s="93"/>
      <c r="F85" s="93"/>
      <c r="G85" s="93"/>
      <c r="H85" s="94"/>
      <c r="I85" s="34" t="s">
        <v>203</v>
      </c>
      <c r="J85" s="38">
        <f>SUM(J86:J87)</f>
        <v>0</v>
      </c>
      <c r="K85" s="38">
        <f>SUM(K86:K87)</f>
        <v>0</v>
      </c>
      <c r="L85" s="63"/>
      <c r="M85" s="63"/>
      <c r="N85" s="63"/>
    </row>
    <row r="86" spans="1:14" ht="15.75" x14ac:dyDescent="0.25">
      <c r="A86" s="1"/>
      <c r="B86" s="64" t="s">
        <v>204</v>
      </c>
      <c r="C86" s="91" t="s">
        <v>205</v>
      </c>
      <c r="D86" s="91"/>
      <c r="E86" s="91"/>
      <c r="F86" s="91"/>
      <c r="G86" s="91"/>
      <c r="H86" s="30" t="s">
        <v>79</v>
      </c>
      <c r="I86" s="34" t="s">
        <v>206</v>
      </c>
      <c r="J86" s="41"/>
      <c r="K86" s="43"/>
      <c r="L86" s="63"/>
      <c r="M86" s="63"/>
      <c r="N86" s="63"/>
    </row>
    <row r="87" spans="1:14" ht="15.75" x14ac:dyDescent="0.25">
      <c r="A87" s="1"/>
      <c r="B87" s="64" t="s">
        <v>207</v>
      </c>
      <c r="C87" s="91" t="s">
        <v>208</v>
      </c>
      <c r="D87" s="91"/>
      <c r="E87" s="91"/>
      <c r="F87" s="91"/>
      <c r="G87" s="91"/>
      <c r="H87" s="30" t="s">
        <v>45</v>
      </c>
      <c r="I87" s="34" t="s">
        <v>209</v>
      </c>
      <c r="J87" s="41"/>
      <c r="K87" s="43"/>
      <c r="L87" s="63"/>
      <c r="M87" s="63"/>
      <c r="N87" s="63"/>
    </row>
    <row r="88" spans="1:14" ht="36.75" customHeight="1" x14ac:dyDescent="0.25">
      <c r="A88" s="1"/>
      <c r="B88" s="50" t="s">
        <v>210</v>
      </c>
      <c r="C88" s="91" t="s">
        <v>211</v>
      </c>
      <c r="D88" s="91"/>
      <c r="E88" s="91"/>
      <c r="F88" s="91"/>
      <c r="G88" s="91"/>
      <c r="H88" s="30" t="s">
        <v>45</v>
      </c>
      <c r="I88" s="34" t="s">
        <v>212</v>
      </c>
      <c r="J88" s="41"/>
      <c r="K88" s="43"/>
      <c r="L88" s="63"/>
      <c r="M88" s="63"/>
      <c r="N88" s="63"/>
    </row>
    <row r="89" spans="1:14" ht="35.25" customHeight="1" x14ac:dyDescent="0.25">
      <c r="A89" s="1"/>
      <c r="B89" s="50" t="s">
        <v>213</v>
      </c>
      <c r="C89" s="91" t="s">
        <v>214</v>
      </c>
      <c r="D89" s="91"/>
      <c r="E89" s="91"/>
      <c r="F89" s="91"/>
      <c r="G89" s="91"/>
      <c r="H89" s="30" t="s">
        <v>45</v>
      </c>
      <c r="I89" s="34" t="s">
        <v>215</v>
      </c>
      <c r="J89" s="41"/>
      <c r="K89" s="43"/>
      <c r="L89" s="63"/>
      <c r="M89" s="63"/>
      <c r="N89" s="63"/>
    </row>
    <row r="90" spans="1:14" ht="54.75" customHeight="1" x14ac:dyDescent="0.25">
      <c r="A90" s="1"/>
      <c r="B90" s="50" t="s">
        <v>216</v>
      </c>
      <c r="C90" s="91" t="s">
        <v>217</v>
      </c>
      <c r="D90" s="91"/>
      <c r="E90" s="91"/>
      <c r="F90" s="91"/>
      <c r="G90" s="91"/>
      <c r="H90" s="30" t="s">
        <v>45</v>
      </c>
      <c r="I90" s="34" t="s">
        <v>218</v>
      </c>
      <c r="J90" s="41"/>
      <c r="K90" s="43"/>
      <c r="L90" s="63"/>
      <c r="M90" s="63"/>
      <c r="N90" s="63"/>
    </row>
    <row r="91" spans="1:14" ht="15.75" x14ac:dyDescent="0.25">
      <c r="A91" s="1"/>
      <c r="B91" s="50" t="s">
        <v>219</v>
      </c>
      <c r="C91" s="91" t="s">
        <v>220</v>
      </c>
      <c r="D91" s="91"/>
      <c r="E91" s="91"/>
      <c r="F91" s="91"/>
      <c r="G91" s="91"/>
      <c r="H91" s="30" t="s">
        <v>45</v>
      </c>
      <c r="I91" s="34" t="s">
        <v>221</v>
      </c>
      <c r="J91" s="41"/>
      <c r="K91" s="43"/>
      <c r="L91" s="63"/>
      <c r="M91" s="63"/>
      <c r="N91" s="63"/>
    </row>
    <row r="92" spans="1:14" ht="45.75" customHeight="1" x14ac:dyDescent="0.25">
      <c r="A92" s="1"/>
      <c r="B92" s="50" t="s">
        <v>222</v>
      </c>
      <c r="C92" s="91" t="s">
        <v>223</v>
      </c>
      <c r="D92" s="91"/>
      <c r="E92" s="91"/>
      <c r="F92" s="91"/>
      <c r="G92" s="91"/>
      <c r="H92" s="30" t="s">
        <v>104</v>
      </c>
      <c r="I92" s="34" t="s">
        <v>224</v>
      </c>
      <c r="J92" s="41"/>
      <c r="K92" s="43"/>
      <c r="L92" s="63"/>
      <c r="M92" s="63"/>
      <c r="N92" s="63"/>
    </row>
    <row r="93" spans="1:14" ht="36.75" customHeight="1" x14ac:dyDescent="0.25">
      <c r="A93" s="1"/>
      <c r="B93" s="50" t="s">
        <v>225</v>
      </c>
      <c r="C93" s="92" t="s">
        <v>226</v>
      </c>
      <c r="D93" s="93"/>
      <c r="E93" s="93"/>
      <c r="F93" s="93"/>
      <c r="G93" s="93"/>
      <c r="H93" s="94"/>
      <c r="I93" s="34" t="s">
        <v>227</v>
      </c>
      <c r="J93" s="38">
        <f>SUM(J94:J95)</f>
        <v>0</v>
      </c>
      <c r="K93" s="38">
        <f>SUM(K94:K95)</f>
        <v>0</v>
      </c>
      <c r="L93" s="63"/>
      <c r="M93" s="63"/>
      <c r="N93" s="63"/>
    </row>
    <row r="94" spans="1:14" ht="15.75" x14ac:dyDescent="0.25">
      <c r="A94" s="1"/>
      <c r="B94" s="64" t="s">
        <v>228</v>
      </c>
      <c r="C94" s="91" t="s">
        <v>205</v>
      </c>
      <c r="D94" s="91"/>
      <c r="E94" s="91"/>
      <c r="F94" s="91"/>
      <c r="G94" s="91"/>
      <c r="H94" s="30" t="s">
        <v>111</v>
      </c>
      <c r="I94" s="34" t="s">
        <v>229</v>
      </c>
      <c r="J94" s="41"/>
      <c r="K94" s="43"/>
      <c r="L94" s="63"/>
      <c r="M94" s="63"/>
      <c r="N94" s="63"/>
    </row>
    <row r="95" spans="1:14" ht="21.75" customHeight="1" x14ac:dyDescent="0.25">
      <c r="A95" s="1"/>
      <c r="B95" s="64" t="s">
        <v>230</v>
      </c>
      <c r="C95" s="91" t="s">
        <v>208</v>
      </c>
      <c r="D95" s="91"/>
      <c r="E95" s="91"/>
      <c r="F95" s="91"/>
      <c r="G95" s="91"/>
      <c r="H95" s="30" t="s">
        <v>114</v>
      </c>
      <c r="I95" s="34" t="s">
        <v>231</v>
      </c>
      <c r="J95" s="41"/>
      <c r="K95" s="43"/>
      <c r="L95" s="63"/>
      <c r="M95" s="63"/>
      <c r="N95" s="63"/>
    </row>
    <row r="96" spans="1:14" ht="15.75" x14ac:dyDescent="0.25">
      <c r="A96" s="1"/>
      <c r="B96" s="50" t="s">
        <v>232</v>
      </c>
      <c r="C96" s="92" t="s">
        <v>233</v>
      </c>
      <c r="D96" s="93"/>
      <c r="E96" s="93"/>
      <c r="F96" s="93"/>
      <c r="G96" s="93"/>
      <c r="H96" s="94"/>
      <c r="I96" s="34" t="s">
        <v>234</v>
      </c>
      <c r="J96" s="38">
        <f>SUM(J97:J98)</f>
        <v>0</v>
      </c>
      <c r="K96" s="38">
        <f>SUM(K97:K98)</f>
        <v>0</v>
      </c>
      <c r="L96" s="63"/>
      <c r="M96" s="63"/>
      <c r="N96" s="63"/>
    </row>
    <row r="97" spans="1:14" ht="15.75" x14ac:dyDescent="0.25">
      <c r="A97" s="1"/>
      <c r="B97" s="64" t="s">
        <v>235</v>
      </c>
      <c r="C97" s="91" t="s">
        <v>205</v>
      </c>
      <c r="D97" s="91"/>
      <c r="E97" s="91"/>
      <c r="F97" s="91"/>
      <c r="G97" s="91"/>
      <c r="H97" s="30" t="s">
        <v>79</v>
      </c>
      <c r="I97" s="34" t="s">
        <v>236</v>
      </c>
      <c r="J97" s="41"/>
      <c r="K97" s="43"/>
      <c r="L97" s="63"/>
      <c r="M97" s="63"/>
      <c r="N97" s="63"/>
    </row>
    <row r="98" spans="1:14" ht="15.75" x14ac:dyDescent="0.25">
      <c r="A98" s="1"/>
      <c r="B98" s="64" t="s">
        <v>237</v>
      </c>
      <c r="C98" s="91" t="s">
        <v>208</v>
      </c>
      <c r="D98" s="91"/>
      <c r="E98" s="91"/>
      <c r="F98" s="91"/>
      <c r="G98" s="91"/>
      <c r="H98" s="30" t="s">
        <v>45</v>
      </c>
      <c r="I98" s="34" t="s">
        <v>238</v>
      </c>
      <c r="J98" s="41"/>
      <c r="K98" s="43"/>
      <c r="L98" s="63"/>
      <c r="M98" s="63"/>
      <c r="N98" s="63"/>
    </row>
    <row r="99" spans="1:14" ht="15.75" x14ac:dyDescent="0.25">
      <c r="A99" s="1"/>
      <c r="B99" s="50" t="s">
        <v>239</v>
      </c>
      <c r="C99" s="92" t="s">
        <v>240</v>
      </c>
      <c r="D99" s="93"/>
      <c r="E99" s="93"/>
      <c r="F99" s="93"/>
      <c r="G99" s="93"/>
      <c r="H99" s="94"/>
      <c r="I99" s="34" t="s">
        <v>241</v>
      </c>
      <c r="J99" s="38">
        <f>SUM(J100:J101)</f>
        <v>0</v>
      </c>
      <c r="K99" s="38">
        <f>SUM(K100:K101)</f>
        <v>0</v>
      </c>
      <c r="L99" s="63"/>
      <c r="M99" s="63"/>
      <c r="N99" s="63"/>
    </row>
    <row r="100" spans="1:14" ht="15.75" x14ac:dyDescent="0.25">
      <c r="A100" s="1"/>
      <c r="B100" s="64" t="s">
        <v>242</v>
      </c>
      <c r="C100" s="91" t="s">
        <v>205</v>
      </c>
      <c r="D100" s="91"/>
      <c r="E100" s="91"/>
      <c r="F100" s="91"/>
      <c r="G100" s="91"/>
      <c r="H100" s="30" t="s">
        <v>111</v>
      </c>
      <c r="I100" s="34" t="s">
        <v>243</v>
      </c>
      <c r="J100" s="41"/>
      <c r="K100" s="43"/>
      <c r="L100" s="63"/>
      <c r="M100" s="63"/>
      <c r="N100" s="63"/>
    </row>
    <row r="101" spans="1:14" ht="15.75" x14ac:dyDescent="0.25">
      <c r="A101" s="1"/>
      <c r="B101" s="64" t="s">
        <v>244</v>
      </c>
      <c r="C101" s="91" t="s">
        <v>208</v>
      </c>
      <c r="D101" s="91"/>
      <c r="E101" s="91"/>
      <c r="F101" s="91"/>
      <c r="G101" s="91"/>
      <c r="H101" s="30" t="s">
        <v>114</v>
      </c>
      <c r="I101" s="34" t="s">
        <v>245</v>
      </c>
      <c r="J101" s="41"/>
      <c r="K101" s="43"/>
      <c r="L101" s="63"/>
      <c r="M101" s="63"/>
      <c r="N101" s="63"/>
    </row>
    <row r="102" spans="1:14" ht="23.25" customHeight="1" x14ac:dyDescent="0.25">
      <c r="A102" s="1"/>
      <c r="B102" s="50" t="s">
        <v>246</v>
      </c>
      <c r="C102" s="91" t="s">
        <v>247</v>
      </c>
      <c r="D102" s="91"/>
      <c r="E102" s="91"/>
      <c r="F102" s="91"/>
      <c r="G102" s="91"/>
      <c r="H102" s="30" t="s">
        <v>79</v>
      </c>
      <c r="I102" s="34" t="s">
        <v>248</v>
      </c>
      <c r="J102" s="41"/>
      <c r="K102" s="43"/>
      <c r="L102" s="63"/>
      <c r="M102" s="63"/>
      <c r="N102" s="63"/>
    </row>
    <row r="103" spans="1:14" ht="42" customHeight="1" x14ac:dyDescent="0.25">
      <c r="A103" s="1"/>
      <c r="B103" s="50" t="s">
        <v>249</v>
      </c>
      <c r="C103" s="91" t="s">
        <v>250</v>
      </c>
      <c r="D103" s="91"/>
      <c r="E103" s="91"/>
      <c r="F103" s="91"/>
      <c r="G103" s="91"/>
      <c r="H103" s="30" t="s">
        <v>141</v>
      </c>
      <c r="I103" s="34" t="s">
        <v>251</v>
      </c>
      <c r="J103" s="41"/>
      <c r="K103" s="43"/>
      <c r="L103" s="63"/>
      <c r="M103" s="63"/>
      <c r="N103" s="63"/>
    </row>
    <row r="104" spans="1:14" ht="38.25" customHeight="1" x14ac:dyDescent="0.25">
      <c r="A104" s="1"/>
      <c r="B104" s="50" t="s">
        <v>252</v>
      </c>
      <c r="C104" s="91" t="s">
        <v>253</v>
      </c>
      <c r="D104" s="91"/>
      <c r="E104" s="91"/>
      <c r="F104" s="91"/>
      <c r="G104" s="91"/>
      <c r="H104" s="30" t="s">
        <v>45</v>
      </c>
      <c r="I104" s="34" t="s">
        <v>254</v>
      </c>
      <c r="J104" s="41"/>
      <c r="K104" s="43"/>
      <c r="L104" s="63"/>
      <c r="M104" s="63"/>
      <c r="N104" s="63"/>
    </row>
    <row r="105" spans="1:14" ht="46.5" customHeight="1" x14ac:dyDescent="0.25">
      <c r="A105" s="1"/>
      <c r="B105" s="50" t="s">
        <v>255</v>
      </c>
      <c r="C105" s="91" t="s">
        <v>256</v>
      </c>
      <c r="D105" s="91"/>
      <c r="E105" s="91"/>
      <c r="F105" s="91"/>
      <c r="G105" s="91"/>
      <c r="H105" s="30" t="s">
        <v>45</v>
      </c>
      <c r="I105" s="34" t="s">
        <v>257</v>
      </c>
      <c r="J105" s="41"/>
      <c r="K105" s="43"/>
      <c r="L105" s="63"/>
      <c r="M105" s="63"/>
      <c r="N105" s="63"/>
    </row>
    <row r="106" spans="1:14" ht="15.75" x14ac:dyDescent="0.25">
      <c r="A106" s="1"/>
      <c r="B106" s="64" t="s">
        <v>258</v>
      </c>
      <c r="C106" s="91" t="s">
        <v>259</v>
      </c>
      <c r="D106" s="91"/>
      <c r="E106" s="91"/>
      <c r="F106" s="91"/>
      <c r="G106" s="91"/>
      <c r="H106" s="91"/>
      <c r="I106" s="34" t="s">
        <v>260</v>
      </c>
      <c r="J106" s="38">
        <f>SUM(J107:J109)</f>
        <v>0</v>
      </c>
      <c r="K106" s="38">
        <f>SUM(K107:K109)</f>
        <v>0</v>
      </c>
      <c r="L106" s="63"/>
      <c r="M106" s="63"/>
      <c r="N106" s="63"/>
    </row>
    <row r="107" spans="1:14" ht="33.75" customHeight="1" x14ac:dyDescent="0.25">
      <c r="A107" s="1"/>
      <c r="B107" s="64" t="s">
        <v>261</v>
      </c>
      <c r="C107" s="91" t="s">
        <v>262</v>
      </c>
      <c r="D107" s="91"/>
      <c r="E107" s="91"/>
      <c r="F107" s="91"/>
      <c r="G107" s="91"/>
      <c r="H107" s="30" t="s">
        <v>154</v>
      </c>
      <c r="I107" s="34" t="s">
        <v>263</v>
      </c>
      <c r="J107" s="41"/>
      <c r="K107" s="43"/>
      <c r="L107" s="63"/>
      <c r="M107" s="63"/>
      <c r="N107" s="63"/>
    </row>
    <row r="108" spans="1:14" ht="30.75" customHeight="1" x14ac:dyDescent="0.25">
      <c r="A108" s="1"/>
      <c r="B108" s="64" t="s">
        <v>264</v>
      </c>
      <c r="C108" s="91" t="s">
        <v>265</v>
      </c>
      <c r="D108" s="91"/>
      <c r="E108" s="91"/>
      <c r="F108" s="91"/>
      <c r="G108" s="91"/>
      <c r="H108" s="30" t="s">
        <v>79</v>
      </c>
      <c r="I108" s="34" t="s">
        <v>266</v>
      </c>
      <c r="J108" s="41"/>
      <c r="K108" s="43"/>
      <c r="L108" s="63"/>
      <c r="M108" s="63"/>
      <c r="N108" s="63"/>
    </row>
    <row r="109" spans="1:14" ht="45.75" customHeight="1" x14ac:dyDescent="0.25">
      <c r="A109" s="1"/>
      <c r="B109" s="64" t="s">
        <v>267</v>
      </c>
      <c r="C109" s="91" t="s">
        <v>268</v>
      </c>
      <c r="D109" s="91"/>
      <c r="E109" s="91"/>
      <c r="F109" s="91"/>
      <c r="G109" s="91"/>
      <c r="H109" s="30" t="s">
        <v>58</v>
      </c>
      <c r="I109" s="34" t="s">
        <v>269</v>
      </c>
      <c r="J109" s="41"/>
      <c r="K109" s="43"/>
      <c r="L109" s="63"/>
      <c r="M109" s="63"/>
      <c r="N109" s="63"/>
    </row>
    <row r="110" spans="1:14" ht="62.25" customHeight="1" x14ac:dyDescent="0.25">
      <c r="A110" s="1"/>
      <c r="B110" s="64" t="s">
        <v>270</v>
      </c>
      <c r="C110" s="91" t="s">
        <v>271</v>
      </c>
      <c r="D110" s="91"/>
      <c r="E110" s="91"/>
      <c r="F110" s="91"/>
      <c r="G110" s="91"/>
      <c r="H110" s="30" t="s">
        <v>164</v>
      </c>
      <c r="I110" s="34" t="s">
        <v>272</v>
      </c>
      <c r="J110" s="41"/>
      <c r="K110" s="43"/>
      <c r="L110" s="63"/>
      <c r="M110" s="63"/>
      <c r="N110" s="63"/>
    </row>
    <row r="111" spans="1:14" ht="51.75" customHeight="1" x14ac:dyDescent="0.25">
      <c r="A111" s="1"/>
      <c r="B111" s="88" t="s">
        <v>165</v>
      </c>
      <c r="C111" s="88"/>
      <c r="D111" s="88"/>
      <c r="E111" s="88"/>
      <c r="F111" s="88"/>
      <c r="G111" s="88"/>
      <c r="H111" s="88"/>
      <c r="I111" s="34" t="s">
        <v>273</v>
      </c>
      <c r="J111" s="38">
        <f>SUM(J76:J84,J85,J88:J93,J96,J102:J106,J110,J99)</f>
        <v>0</v>
      </c>
      <c r="K111" s="38">
        <f>SUM(K76:K84,K85,K88:K93,K96,K102:K106,K110,K99)</f>
        <v>0</v>
      </c>
      <c r="L111" s="63"/>
      <c r="M111" s="63"/>
      <c r="N111" s="63"/>
    </row>
    <row r="112" spans="1:14" ht="12" customHeight="1" x14ac:dyDescent="0.25">
      <c r="A112" s="1"/>
      <c r="B112" s="67"/>
      <c r="C112" s="67"/>
      <c r="D112" s="67"/>
      <c r="E112" s="67"/>
      <c r="F112" s="67"/>
      <c r="G112" s="67"/>
      <c r="H112" s="67"/>
      <c r="I112" s="61"/>
      <c r="K112" s="62"/>
      <c r="L112" s="63"/>
      <c r="M112" s="63"/>
      <c r="N112" s="63"/>
    </row>
    <row r="113" spans="1:14" ht="18.75" customHeight="1" x14ac:dyDescent="0.25">
      <c r="A113" s="1"/>
      <c r="B113" s="1"/>
      <c r="C113" s="68" t="s">
        <v>274</v>
      </c>
      <c r="D113" s="68"/>
      <c r="E113" s="68"/>
      <c r="F113" s="68"/>
      <c r="G113" s="68"/>
      <c r="H113" s="68"/>
      <c r="I113" s="69"/>
      <c r="L113" s="63"/>
      <c r="M113" s="63"/>
      <c r="N113" s="63"/>
    </row>
    <row r="114" spans="1:14" ht="15" customHeight="1" x14ac:dyDescent="0.25">
      <c r="A114" s="1"/>
      <c r="B114" s="1"/>
      <c r="C114" s="89" t="s">
        <v>275</v>
      </c>
      <c r="D114" s="86"/>
      <c r="E114" s="86"/>
      <c r="F114" s="86"/>
      <c r="G114" s="86"/>
      <c r="H114" s="1"/>
      <c r="I114" s="1"/>
      <c r="J114" s="1"/>
      <c r="K114" s="1"/>
      <c r="L114" s="63"/>
      <c r="M114" s="63"/>
      <c r="N114" s="63"/>
    </row>
    <row r="115" spans="1:14" ht="15.75" x14ac:dyDescent="0.25">
      <c r="A115" s="1"/>
      <c r="B115" s="1"/>
      <c r="C115" s="68" t="s">
        <v>276</v>
      </c>
      <c r="H115" s="1"/>
      <c r="I115" s="1"/>
      <c r="J115" s="1"/>
      <c r="K115" s="1"/>
    </row>
    <row r="116" spans="1:14" ht="15.75" x14ac:dyDescent="0.25">
      <c r="A116" s="1"/>
      <c r="B116" s="1"/>
      <c r="C116" s="89" t="s">
        <v>277</v>
      </c>
      <c r="D116" s="86"/>
      <c r="E116" s="86"/>
      <c r="F116" s="86"/>
      <c r="G116" s="86"/>
      <c r="H116" s="1"/>
      <c r="I116" s="1"/>
      <c r="J116" s="1"/>
      <c r="K116" s="1"/>
    </row>
    <row r="117" spans="1:14" ht="15.75" x14ac:dyDescent="0.25">
      <c r="A117" s="1"/>
      <c r="B117" s="1"/>
      <c r="C117" s="68" t="s">
        <v>278</v>
      </c>
      <c r="D117" s="68"/>
      <c r="E117" s="68"/>
      <c r="F117" s="68"/>
      <c r="G117" s="1"/>
      <c r="H117" s="70"/>
      <c r="I117" s="69"/>
      <c r="J117" s="69"/>
      <c r="K117" s="69"/>
    </row>
    <row r="118" spans="1:14" ht="33" customHeight="1" x14ac:dyDescent="0.25">
      <c r="A118" s="1"/>
      <c r="B118" s="1"/>
      <c r="C118" s="90" t="s">
        <v>279</v>
      </c>
      <c r="D118" s="90"/>
      <c r="E118" s="90"/>
      <c r="F118" s="90"/>
      <c r="G118" s="90"/>
      <c r="H118" s="90"/>
      <c r="I118" s="90"/>
      <c r="J118" s="90"/>
      <c r="K118" s="90"/>
    </row>
    <row r="119" spans="1:14" x14ac:dyDescent="0.25">
      <c r="A119" s="1"/>
      <c r="B119" s="1"/>
      <c r="C119" s="1"/>
      <c r="D119" s="1"/>
      <c r="E119" s="1"/>
      <c r="F119" s="1"/>
      <c r="G119" s="1"/>
      <c r="H119" s="1"/>
      <c r="I119" s="1"/>
      <c r="J119" s="1"/>
      <c r="K119" s="1"/>
      <c r="L119" s="69"/>
    </row>
    <row r="120" spans="1:14" ht="15.75" customHeight="1" x14ac:dyDescent="0.25">
      <c r="A120" s="1"/>
      <c r="B120" s="1"/>
      <c r="C120" s="83" t="s">
        <v>280</v>
      </c>
      <c r="D120" s="83"/>
      <c r="E120" s="83"/>
      <c r="F120" s="83"/>
      <c r="G120" s="84" t="s">
        <v>281</v>
      </c>
      <c r="H120" s="84"/>
      <c r="I120" s="84"/>
      <c r="J120" s="84"/>
      <c r="L120" s="2"/>
      <c r="M120" s="2"/>
      <c r="N120" s="2"/>
    </row>
    <row r="121" spans="1:14" x14ac:dyDescent="0.25">
      <c r="A121" s="1"/>
      <c r="B121" s="1"/>
      <c r="C121" s="69"/>
      <c r="D121" s="69"/>
      <c r="E121" s="71"/>
      <c r="F121" s="71"/>
      <c r="G121" s="82" t="s">
        <v>282</v>
      </c>
      <c r="H121" s="82"/>
      <c r="I121" s="82"/>
      <c r="J121" s="82"/>
      <c r="L121" s="1"/>
      <c r="M121" s="1"/>
      <c r="N121" s="1"/>
    </row>
    <row r="122" spans="1:14" x14ac:dyDescent="0.25">
      <c r="A122" s="1"/>
      <c r="B122" s="1"/>
      <c r="C122" s="69"/>
      <c r="D122" s="69"/>
      <c r="E122" s="71"/>
      <c r="F122" s="71"/>
      <c r="G122" s="63"/>
      <c r="H122" s="63"/>
      <c r="I122" s="72"/>
      <c r="J122" s="73"/>
    </row>
    <row r="123" spans="1:14" ht="15.75" x14ac:dyDescent="0.25">
      <c r="A123" s="1"/>
      <c r="B123" s="1"/>
      <c r="C123" s="83" t="s">
        <v>283</v>
      </c>
      <c r="D123" s="83"/>
      <c r="E123" s="83"/>
      <c r="F123" s="83"/>
      <c r="G123" s="84" t="s">
        <v>284</v>
      </c>
      <c r="H123" s="84"/>
      <c r="I123" s="84"/>
      <c r="J123" s="84"/>
    </row>
    <row r="124" spans="1:14" ht="15.75" x14ac:dyDescent="0.25">
      <c r="A124" s="1"/>
      <c r="B124" s="1"/>
      <c r="C124" s="68"/>
      <c r="D124" s="74"/>
      <c r="E124" s="74"/>
      <c r="F124" s="75"/>
      <c r="G124" s="85" t="s">
        <v>282</v>
      </c>
      <c r="H124" s="85"/>
      <c r="I124" s="85"/>
      <c r="J124" s="85"/>
    </row>
    <row r="125" spans="1:14" x14ac:dyDescent="0.25">
      <c r="A125" s="1"/>
      <c r="B125" s="1"/>
      <c r="C125" s="1"/>
      <c r="D125" s="1"/>
      <c r="E125" s="63"/>
      <c r="F125" s="63"/>
      <c r="G125" s="63"/>
      <c r="H125" s="71"/>
      <c r="I125" s="85"/>
      <c r="J125" s="86"/>
      <c r="K125" s="71"/>
    </row>
    <row r="126" spans="1:14" ht="15.75" x14ac:dyDescent="0.25">
      <c r="A126" s="1"/>
      <c r="B126" s="1"/>
      <c r="C126" s="68" t="s">
        <v>285</v>
      </c>
      <c r="D126" s="87" t="s">
        <v>286</v>
      </c>
      <c r="E126" s="87"/>
      <c r="F126" s="68" t="s">
        <v>287</v>
      </c>
      <c r="G126" s="77"/>
      <c r="H126" s="68"/>
      <c r="I126" s="68" t="s">
        <v>288</v>
      </c>
      <c r="J126" s="75"/>
      <c r="K126" s="76" t="s">
        <v>289</v>
      </c>
    </row>
    <row r="127" spans="1:14" x14ac:dyDescent="0.25">
      <c r="A127" s="1"/>
      <c r="B127" s="1"/>
      <c r="C127" s="78"/>
      <c r="D127" s="78"/>
      <c r="E127" s="69"/>
      <c r="F127" s="78"/>
      <c r="G127" s="78"/>
      <c r="H127" s="69"/>
      <c r="I127" s="78"/>
      <c r="J127" s="79"/>
      <c r="L127" s="63"/>
    </row>
    <row r="128" spans="1:14" ht="15.75" x14ac:dyDescent="0.25">
      <c r="A128" s="1"/>
      <c r="B128" s="1"/>
      <c r="C128" s="69"/>
      <c r="D128" s="69"/>
      <c r="E128" s="69"/>
      <c r="F128" s="69"/>
      <c r="G128" s="69"/>
      <c r="H128" s="69"/>
      <c r="I128" s="69"/>
      <c r="L128" s="76"/>
      <c r="M128" s="69"/>
    </row>
    <row r="129" spans="1:13" x14ac:dyDescent="0.25">
      <c r="A129" s="1"/>
      <c r="L129" s="80"/>
      <c r="M129" s="81"/>
    </row>
    <row r="130" spans="1:13" x14ac:dyDescent="0.25">
      <c r="A130" s="1"/>
      <c r="L130" s="69"/>
      <c r="M130" s="81"/>
    </row>
    <row r="131" spans="1:13" x14ac:dyDescent="0.25">
      <c r="A131" s="1"/>
    </row>
    <row r="132" spans="1:13" x14ac:dyDescent="0.25">
      <c r="A132" s="1"/>
    </row>
  </sheetData>
  <mergeCells count="120">
    <mergeCell ref="B10:J10"/>
    <mergeCell ref="K10:N10"/>
    <mergeCell ref="B11:J11"/>
    <mergeCell ref="K11:N13"/>
    <mergeCell ref="B12:J13"/>
    <mergeCell ref="B15:E15"/>
    <mergeCell ref="K1:N1"/>
    <mergeCell ref="K2:N2"/>
    <mergeCell ref="K3:N3"/>
    <mergeCell ref="K4:N4"/>
    <mergeCell ref="B6:N6"/>
    <mergeCell ref="B7:N7"/>
    <mergeCell ref="B19:E19"/>
    <mergeCell ref="F19:N19"/>
    <mergeCell ref="B20:E20"/>
    <mergeCell ref="F20:N20"/>
    <mergeCell ref="F21:N21"/>
    <mergeCell ref="B23:N23"/>
    <mergeCell ref="B16:E16"/>
    <mergeCell ref="F16:N16"/>
    <mergeCell ref="B17:E17"/>
    <mergeCell ref="F17:N17"/>
    <mergeCell ref="B18:E18"/>
    <mergeCell ref="F18:N18"/>
    <mergeCell ref="C30:H30"/>
    <mergeCell ref="C31:H31"/>
    <mergeCell ref="C32:H32"/>
    <mergeCell ref="C33:H33"/>
    <mergeCell ref="C34:H34"/>
    <mergeCell ref="C35:H35"/>
    <mergeCell ref="B24:N24"/>
    <mergeCell ref="C25:H25"/>
    <mergeCell ref="C26:H26"/>
    <mergeCell ref="C27:H27"/>
    <mergeCell ref="C28:H28"/>
    <mergeCell ref="C29:H29"/>
    <mergeCell ref="C42:H42"/>
    <mergeCell ref="C43:H43"/>
    <mergeCell ref="C44:H44"/>
    <mergeCell ref="C45:H45"/>
    <mergeCell ref="C46:H46"/>
    <mergeCell ref="C47:H47"/>
    <mergeCell ref="C36:H36"/>
    <mergeCell ref="C37:H37"/>
    <mergeCell ref="C38:H38"/>
    <mergeCell ref="C39:H39"/>
    <mergeCell ref="C40:H40"/>
    <mergeCell ref="C41:H41"/>
    <mergeCell ref="C54:H54"/>
    <mergeCell ref="C55:H55"/>
    <mergeCell ref="C56:H56"/>
    <mergeCell ref="C57:H57"/>
    <mergeCell ref="C58:H58"/>
    <mergeCell ref="C59:H59"/>
    <mergeCell ref="C48:H48"/>
    <mergeCell ref="C49:H49"/>
    <mergeCell ref="C50:H50"/>
    <mergeCell ref="C51:H51"/>
    <mergeCell ref="C52:H52"/>
    <mergeCell ref="C53:H53"/>
    <mergeCell ref="C66:H66"/>
    <mergeCell ref="B67:H67"/>
    <mergeCell ref="B69:N69"/>
    <mergeCell ref="B70:N70"/>
    <mergeCell ref="B71:N71"/>
    <mergeCell ref="C74:H74"/>
    <mergeCell ref="C60:H60"/>
    <mergeCell ref="C61:H61"/>
    <mergeCell ref="C62:H62"/>
    <mergeCell ref="C63:H63"/>
    <mergeCell ref="C64:H64"/>
    <mergeCell ref="C65:H65"/>
    <mergeCell ref="C81:G81"/>
    <mergeCell ref="C82:G82"/>
    <mergeCell ref="C83:G83"/>
    <mergeCell ref="C84:G84"/>
    <mergeCell ref="C85:H85"/>
    <mergeCell ref="C86:G86"/>
    <mergeCell ref="C75:G75"/>
    <mergeCell ref="C76:G76"/>
    <mergeCell ref="C77:G77"/>
    <mergeCell ref="C78:G78"/>
    <mergeCell ref="C79:G79"/>
    <mergeCell ref="C80:G80"/>
    <mergeCell ref="C93:H93"/>
    <mergeCell ref="C94:G94"/>
    <mergeCell ref="C95:G95"/>
    <mergeCell ref="C96:H96"/>
    <mergeCell ref="C97:G97"/>
    <mergeCell ref="C98:G98"/>
    <mergeCell ref="C87:G87"/>
    <mergeCell ref="C88:G88"/>
    <mergeCell ref="C89:G89"/>
    <mergeCell ref="C90:G90"/>
    <mergeCell ref="C91:G91"/>
    <mergeCell ref="C92:G92"/>
    <mergeCell ref="C105:G105"/>
    <mergeCell ref="C106:H106"/>
    <mergeCell ref="C107:G107"/>
    <mergeCell ref="C108:G108"/>
    <mergeCell ref="C109:G109"/>
    <mergeCell ref="C110:G110"/>
    <mergeCell ref="C99:H99"/>
    <mergeCell ref="C100:G100"/>
    <mergeCell ref="C101:G101"/>
    <mergeCell ref="C102:G102"/>
    <mergeCell ref="C103:G103"/>
    <mergeCell ref="C104:G104"/>
    <mergeCell ref="G121:J121"/>
    <mergeCell ref="C123:F123"/>
    <mergeCell ref="G123:J123"/>
    <mergeCell ref="G124:J124"/>
    <mergeCell ref="I125:J125"/>
    <mergeCell ref="D126:E126"/>
    <mergeCell ref="B111:H111"/>
    <mergeCell ref="C114:G114"/>
    <mergeCell ref="C116:G116"/>
    <mergeCell ref="C118:K118"/>
    <mergeCell ref="C120:F120"/>
    <mergeCell ref="G120:J120"/>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3D450532-245E-4DD7-8240-3A5B5A9B919A}">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85E1E236-5911-40DA-8E15-8B8B3E9A04AC}">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A0D65C69-0F6D-4FD3-A2C9-1784DB6C4946}">
      <formula1>"2023,2024,2025,2026,2027,2028,2029,2030"</formula1>
    </dataValidation>
  </dataValidations>
  <pageMargins left="0.19685039370078741" right="0.19685039370078741" top="0.19685039370078741" bottom="0.19685039370078741" header="0.51181102362204722" footer="0.51181102362204722"/>
  <pageSetup paperSize="9" scale="38" orientation="portrait" verticalDpi="0" r:id="rId1"/>
  <rowBreaks count="1" manualBreakCount="1">
    <brk id="68" max="16383" man="1"/>
  </rowBreaks>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9400A0C5-9052-4353-BEDE-85B0CCF4E766}">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Ломакіна Ольга Вікторівна</dc:creator>
  <cp:lastModifiedBy>Ломакіна Ольга Вікторівна</cp:lastModifiedBy>
  <dcterms:created xsi:type="dcterms:W3CDTF">2015-06-05T18:17:20Z</dcterms:created>
  <dcterms:modified xsi:type="dcterms:W3CDTF">2026-01-14T10:06:04Z</dcterms:modified>
</cp:coreProperties>
</file>